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445" activeTab="1"/>
  </bookViews>
  <sheets>
    <sheet name="ДЕВУШКИ" sheetId="1" r:id="rId1"/>
    <sheet name="ЮНОШИ" sheetId="3" r:id="rId2"/>
  </sheets>
  <definedNames>
    <definedName name="_xlnm._FilterDatabase" localSheetId="0" hidden="1">ДЕВУШКИ!$A$5:$Y$17</definedName>
    <definedName name="_xlnm._FilterDatabase" localSheetId="1" hidden="1">ЮНОШИ!$A$5:$AA$23</definedName>
  </definedNames>
  <calcPr calcId="162913"/>
</workbook>
</file>

<file path=xl/calcChain.xml><?xml version="1.0" encoding="utf-8"?>
<calcChain xmlns="http://schemas.openxmlformats.org/spreadsheetml/2006/main">
  <c r="W9" i="1"/>
  <c r="W10"/>
  <c r="W11"/>
  <c r="W12"/>
  <c r="W13"/>
  <c r="W14"/>
  <c r="W15"/>
  <c r="W16"/>
  <c r="W17"/>
  <c r="W8"/>
  <c r="W9" i="3"/>
  <c r="W10"/>
  <c r="W11"/>
  <c r="W12"/>
  <c r="W13"/>
  <c r="W14"/>
  <c r="W15"/>
  <c r="W16"/>
  <c r="W17"/>
  <c r="W18"/>
  <c r="W19"/>
  <c r="W20"/>
  <c r="W21"/>
  <c r="W22"/>
  <c r="W23"/>
  <c r="W8"/>
  <c r="L11" i="1"/>
  <c r="L12"/>
  <c r="L10"/>
  <c r="L17"/>
  <c r="L9"/>
  <c r="L14"/>
  <c r="L16"/>
  <c r="L15"/>
  <c r="L8"/>
  <c r="L13"/>
  <c r="M9" i="3"/>
  <c r="M10"/>
  <c r="M11"/>
  <c r="M12"/>
  <c r="M13"/>
  <c r="M14"/>
  <c r="M15"/>
  <c r="M16"/>
  <c r="M17"/>
  <c r="M18"/>
  <c r="M19"/>
  <c r="M20"/>
  <c r="M21"/>
  <c r="M22"/>
  <c r="M23"/>
  <c r="M8"/>
  <c r="S9"/>
  <c r="S10"/>
  <c r="S11"/>
  <c r="S12"/>
  <c r="S13"/>
  <c r="S14"/>
  <c r="S15"/>
  <c r="S16"/>
  <c r="S17"/>
  <c r="S18"/>
  <c r="S19"/>
  <c r="S20"/>
  <c r="S21"/>
  <c r="S22"/>
  <c r="S23"/>
  <c r="S8"/>
  <c r="Q9"/>
  <c r="Q10"/>
  <c r="Q11"/>
  <c r="Q12"/>
  <c r="Q13"/>
  <c r="Q14"/>
  <c r="Q15"/>
  <c r="Q16"/>
  <c r="Q17"/>
  <c r="Q18"/>
  <c r="Q19"/>
  <c r="Q20"/>
  <c r="Q21"/>
  <c r="Q22"/>
  <c r="Q23"/>
  <c r="Q8"/>
  <c r="O9"/>
  <c r="O10"/>
  <c r="O11"/>
  <c r="O12"/>
  <c r="O13"/>
  <c r="O14"/>
  <c r="O15"/>
  <c r="O16"/>
  <c r="O17"/>
  <c r="O18"/>
  <c r="O19"/>
  <c r="O20"/>
  <c r="O21"/>
  <c r="O22"/>
  <c r="O23"/>
  <c r="O8"/>
  <c r="L9"/>
  <c r="L10"/>
  <c r="L11"/>
  <c r="L12"/>
  <c r="L13"/>
  <c r="L14"/>
  <c r="L15"/>
  <c r="L16"/>
  <c r="L17"/>
  <c r="L18"/>
  <c r="L19"/>
  <c r="L20"/>
  <c r="L21"/>
  <c r="L22"/>
  <c r="L23"/>
  <c r="L8"/>
  <c r="J9"/>
  <c r="J10"/>
  <c r="J11"/>
  <c r="J12"/>
  <c r="J13"/>
  <c r="J14"/>
  <c r="J15"/>
  <c r="J16"/>
  <c r="J17"/>
  <c r="J18"/>
  <c r="J19"/>
  <c r="J20"/>
  <c r="J21"/>
  <c r="J22"/>
  <c r="J23"/>
  <c r="Q15" i="1"/>
  <c r="Q9"/>
  <c r="Q8"/>
  <c r="Q16"/>
  <c r="Q17"/>
  <c r="Q11"/>
  <c r="Q13"/>
  <c r="Q10"/>
  <c r="Q12"/>
  <c r="Q14"/>
  <c r="O15"/>
  <c r="O9"/>
  <c r="O8"/>
  <c r="O16"/>
  <c r="O17"/>
  <c r="O11"/>
  <c r="O13"/>
  <c r="O10"/>
  <c r="O12"/>
  <c r="O14"/>
  <c r="S9"/>
  <c r="S10"/>
  <c r="S11"/>
  <c r="S12"/>
  <c r="S13"/>
  <c r="S14"/>
  <c r="S15"/>
  <c r="S16"/>
  <c r="S17"/>
  <c r="S8"/>
  <c r="J8" i="3" l="1"/>
  <c r="T23"/>
  <c r="T22"/>
  <c r="T21"/>
  <c r="J9" i="1"/>
  <c r="J10"/>
  <c r="J11"/>
  <c r="J12"/>
  <c r="J13"/>
  <c r="J14"/>
  <c r="J15"/>
  <c r="J16"/>
  <c r="J17"/>
  <c r="J8"/>
  <c r="M17"/>
  <c r="M16"/>
  <c r="T16" l="1"/>
  <c r="V16" s="1"/>
  <c r="T17"/>
  <c r="V17" s="1"/>
  <c r="M8"/>
  <c r="T20" i="3" l="1"/>
  <c r="T14"/>
  <c r="T18"/>
  <c r="T16"/>
  <c r="T19"/>
  <c r="T12"/>
  <c r="T10"/>
  <c r="T8"/>
  <c r="T9"/>
  <c r="T17"/>
  <c r="T11"/>
  <c r="T13"/>
  <c r="U13" s="1"/>
  <c r="T15"/>
  <c r="M9" i="1"/>
  <c r="M10"/>
  <c r="M11"/>
  <c r="M12"/>
  <c r="M13"/>
  <c r="M14"/>
  <c r="M15"/>
  <c r="U8" i="3" l="1"/>
  <c r="U11"/>
  <c r="U10"/>
  <c r="U18"/>
  <c r="V18" s="1"/>
  <c r="U16"/>
  <c r="U17"/>
  <c r="U22"/>
  <c r="U23"/>
  <c r="V23" s="1"/>
  <c r="U21"/>
  <c r="U12"/>
  <c r="U14"/>
  <c r="U15"/>
  <c r="V15" s="1"/>
  <c r="U9"/>
  <c r="U19"/>
  <c r="U20"/>
  <c r="V14"/>
  <c r="V9"/>
  <c r="V22"/>
  <c r="V21"/>
  <c r="V20"/>
  <c r="V8"/>
  <c r="V13"/>
  <c r="V16"/>
  <c r="V11"/>
  <c r="V10"/>
  <c r="V17"/>
  <c r="V12"/>
  <c r="V19"/>
  <c r="T8" i="1"/>
  <c r="T15"/>
  <c r="V15" s="1"/>
  <c r="T11"/>
  <c r="V11" s="1"/>
  <c r="T9"/>
  <c r="T10"/>
  <c r="V10" s="1"/>
  <c r="T13"/>
  <c r="V13" s="1"/>
  <c r="T14"/>
  <c r="V14" s="1"/>
  <c r="T12"/>
  <c r="V12" s="1"/>
  <c r="V9" l="1"/>
  <c r="V8"/>
</calcChain>
</file>

<file path=xl/sharedStrings.xml><?xml version="1.0" encoding="utf-8"?>
<sst xmlns="http://schemas.openxmlformats.org/spreadsheetml/2006/main" count="232" uniqueCount="166">
  <si>
    <t>ИТОГОВЫЙ ПРОТОКОЛ</t>
  </si>
  <si>
    <t>результатов второго этапа республиканской олимпиады по предмету "Физическая культура и здоровье"</t>
  </si>
  <si>
    <t>ДЕВУШКИ</t>
  </si>
  <si>
    <t>№ п/п</t>
  </si>
  <si>
    <t>ФИО участника (полностью)</t>
  </si>
  <si>
    <t>Класс</t>
  </si>
  <si>
    <t>Учреждение образования (полностью)</t>
  </si>
  <si>
    <t>Теоретический тур</t>
  </si>
  <si>
    <t>Основы видов спорта</t>
  </si>
  <si>
    <t>ОФП</t>
  </si>
  <si>
    <t>Итоговая сумма мест</t>
  </si>
  <si>
    <t>Итоговый рейтинг</t>
  </si>
  <si>
    <t>Диплом</t>
  </si>
  <si>
    <t>Ф.И.О. учителя</t>
  </si>
  <si>
    <t>результат</t>
  </si>
  <si>
    <t>Ранг</t>
  </si>
  <si>
    <t>Спортивные игры</t>
  </si>
  <si>
    <t>Сумма мест</t>
  </si>
  <si>
    <t>4х9м</t>
  </si>
  <si>
    <t>прыжок</t>
  </si>
  <si>
    <t>гимн.</t>
  </si>
  <si>
    <t>Место</t>
  </si>
  <si>
    <t>место</t>
  </si>
  <si>
    <t>ЮНОШИ</t>
  </si>
  <si>
    <t>% выполнения</t>
  </si>
  <si>
    <t>Шифр</t>
  </si>
  <si>
    <t>Савенок Алексей Иванович</t>
  </si>
  <si>
    <t>Шинкоренко Захар Александрович</t>
  </si>
  <si>
    <t>Железняков Арсений Ярославович</t>
  </si>
  <si>
    <t>Макарцов Матвей Николаевич</t>
  </si>
  <si>
    <t>Рябцев Арсений Павлович</t>
  </si>
  <si>
    <t>Парахневич Олег Сергеевич</t>
  </si>
  <si>
    <t>Канавалов Кирилл Сергеевич</t>
  </si>
  <si>
    <t>Городков Алексей Николаевич</t>
  </si>
  <si>
    <t>Никитин Владислав Александрович</t>
  </si>
  <si>
    <t>Сукач Егор Евгеньевич</t>
  </si>
  <si>
    <t>Поленок Даниил Иванович</t>
  </si>
  <si>
    <t>Федянин Евгений Валерьевич</t>
  </si>
  <si>
    <t>Хмель Илона Дмитриевна</t>
  </si>
  <si>
    <t xml:space="preserve">Возчикова 
Влада Анатольевна
</t>
  </si>
  <si>
    <t>Антропова Виктория Александровна</t>
  </si>
  <si>
    <t xml:space="preserve">Забавко 
Эллина Игоревна
</t>
  </si>
  <si>
    <t xml:space="preserve">Оснач София
Витальевна
</t>
  </si>
  <si>
    <t>Терещенко Маргарита Сергеевна</t>
  </si>
  <si>
    <t xml:space="preserve">Панкова Елена 
Сергеевна
</t>
  </si>
  <si>
    <t>Гавриленко Алина Александровна</t>
  </si>
  <si>
    <t>ФК-д-01</t>
  </si>
  <si>
    <t>ФК-д-08</t>
  </si>
  <si>
    <t>ФК-д-09</t>
  </si>
  <si>
    <t>ФК-д-10</t>
  </si>
  <si>
    <t>ФК-д-06</t>
  </si>
  <si>
    <t>ФК-д-03</t>
  </si>
  <si>
    <t>ФК-д-05</t>
  </si>
  <si>
    <t>ФК-д-04</t>
  </si>
  <si>
    <t>ФК-д-02</t>
  </si>
  <si>
    <t>Вдовенко Мария Алексеевна</t>
  </si>
  <si>
    <t>ФК-д-07</t>
  </si>
  <si>
    <t>ФК-М-16</t>
  </si>
  <si>
    <t>ФК-М-06</t>
  </si>
  <si>
    <t>Коцубо Вячеслав Алексеевич</t>
  </si>
  <si>
    <t>ФК-М-08</t>
  </si>
  <si>
    <t>ФК-М-01</t>
  </si>
  <si>
    <t>ФК-М-03</t>
  </si>
  <si>
    <t>ФК-М-07</t>
  </si>
  <si>
    <t>ФК-М-05</t>
  </si>
  <si>
    <t>ФК-М-12</t>
  </si>
  <si>
    <t>ФК-М-14</t>
  </si>
  <si>
    <t>ФК-М-09</t>
  </si>
  <si>
    <t>ФК-М-11</t>
  </si>
  <si>
    <t>ФК-М-13</t>
  </si>
  <si>
    <t>ФК-М-04</t>
  </si>
  <si>
    <t>ФК-М-02</t>
  </si>
  <si>
    <t>Крупенькин Илья дмитриееви</t>
  </si>
  <si>
    <t>Хомечко Егор Евгеньевич</t>
  </si>
  <si>
    <t>ФК-М-15</t>
  </si>
  <si>
    <t>ФК-М-10</t>
  </si>
  <si>
    <t>Кондрусь Захар Александрович</t>
  </si>
  <si>
    <t>Шифр теория</t>
  </si>
  <si>
    <t>Шифр ОФП</t>
  </si>
  <si>
    <t>Шифр СПИ</t>
  </si>
  <si>
    <t>ФК-о-д-01</t>
  </si>
  <si>
    <t>ФК-о-д-02</t>
  </si>
  <si>
    <t>ФК-о-д-03</t>
  </si>
  <si>
    <t>ФК-о-д-04</t>
  </si>
  <si>
    <t>ФК-о-д-05</t>
  </si>
  <si>
    <t>ФК-о-д-06</t>
  </si>
  <si>
    <t>ФК-о-д-07</t>
  </si>
  <si>
    <t>ФК-о-д-08</t>
  </si>
  <si>
    <t>ФК-о-д-09</t>
  </si>
  <si>
    <t>ФК-о-д-10</t>
  </si>
  <si>
    <t>Чечушко Диана Сергеевна</t>
  </si>
  <si>
    <t>ФК-0-М-10</t>
  </si>
  <si>
    <t>ФК-0-М-11</t>
  </si>
  <si>
    <t>ФК-0-М-12</t>
  </si>
  <si>
    <t>ФК-0-М-13</t>
  </si>
  <si>
    <t>ФК-0-М-14</t>
  </si>
  <si>
    <t>ФК-0-М-15</t>
  </si>
  <si>
    <t>ФК-0-М-16</t>
  </si>
  <si>
    <t>ФК-0-М-04</t>
  </si>
  <si>
    <t>ФК-0-М-06</t>
  </si>
  <si>
    <t>ФК-0-М-07</t>
  </si>
  <si>
    <t>ФК-0-М-09</t>
  </si>
  <si>
    <t>ФК-0-М-08</t>
  </si>
  <si>
    <t>ФК-0-М-02</t>
  </si>
  <si>
    <t>ФК-0-М-03</t>
  </si>
  <si>
    <t>ФК-0-М-05</t>
  </si>
  <si>
    <t>ФК-0-М-01</t>
  </si>
  <si>
    <t>ФК-И-М-05</t>
  </si>
  <si>
    <t>ФК-И-М-01</t>
  </si>
  <si>
    <t>ФК-И-М-08</t>
  </si>
  <si>
    <t>ФК-И-М-14</t>
  </si>
  <si>
    <t>ФК-И-М-02</t>
  </si>
  <si>
    <t>ФК-И-М-10</t>
  </si>
  <si>
    <t>ФК-И-М-04</t>
  </si>
  <si>
    <t>ФК-И-М-15</t>
  </si>
  <si>
    <t>ФК-И-М-11</t>
  </si>
  <si>
    <t>ФК-И-М-13</t>
  </si>
  <si>
    <t>ФК-И-М-16</t>
  </si>
  <si>
    <t>ФК-И-М-12</t>
  </si>
  <si>
    <t>ФК-И-М-06</t>
  </si>
  <si>
    <t>ФК-И-М-07</t>
  </si>
  <si>
    <t>ФК-И-М-09</t>
  </si>
  <si>
    <t>ФК-И-М-03</t>
  </si>
  <si>
    <t>ФК-И-Д-10</t>
  </si>
  <si>
    <t>ФК-И-Д-06</t>
  </si>
  <si>
    <t>ФК-И-Д-04</t>
  </si>
  <si>
    <t>ФК-И-Д-02</t>
  </si>
  <si>
    <t>ФК-И-Д-03</t>
  </si>
  <si>
    <t>ФК-И-Д-01</t>
  </si>
  <si>
    <t>ФК-И-Д-07</t>
  </si>
  <si>
    <t>ФК-И-Д-09</t>
  </si>
  <si>
    <t>ФК-И-Д-08</t>
  </si>
  <si>
    <t>ФК-И-Д-05</t>
  </si>
  <si>
    <t>ГУО "Головинская СШ"</t>
  </si>
  <si>
    <t>ГУО "Красненская СШ"</t>
  </si>
  <si>
    <t>ГУО "Бобовичская СШ"</t>
  </si>
  <si>
    <t>ГУО "Ерёминская СШ"</t>
  </si>
  <si>
    <t>ГУО "Брилёвская СШ"</t>
  </si>
  <si>
    <t>ГУО "Долголесская СШ Гомельского района"</t>
  </si>
  <si>
    <t>ГУО "Поколюбичская СШ"</t>
  </si>
  <si>
    <t>ГУО "Урицкая СШ"</t>
  </si>
  <si>
    <t>ГУО "Романовическая СШ"</t>
  </si>
  <si>
    <t>ГУО "Чкаловская базовая школа"</t>
  </si>
  <si>
    <t>ГУО "Торфозаводская СШ"</t>
  </si>
  <si>
    <t>ГУО "Шарпиловская СШ Гомельского района"</t>
  </si>
  <si>
    <t>ГУО "Романовичская СШ"</t>
  </si>
  <si>
    <t>ГУО "Лопатинская  СШ"</t>
  </si>
  <si>
    <t>ГУО "Чкаловская  БШ"</t>
  </si>
  <si>
    <t>Председатель жюри:</t>
  </si>
  <si>
    <t>Члены жюри:</t>
  </si>
  <si>
    <t>Литвиненко  Андрей Владимирович</t>
  </si>
  <si>
    <t>Сорокин  Евгений Андреевич</t>
  </si>
  <si>
    <t>Жетенев  Геннадий Владимирович</t>
  </si>
  <si>
    <t>Никитенко Юрий Александрович</t>
  </si>
  <si>
    <t>Горбачёва  Людмила Николаевна</t>
  </si>
  <si>
    <t>Давыдов  Никита Александрович</t>
  </si>
  <si>
    <t>Соколов Леонид Петрович</t>
  </si>
  <si>
    <t>Демиденко Михаил Григорьевич</t>
  </si>
  <si>
    <t>Радюк Михаил Геннадьевич</t>
  </si>
  <si>
    <t>Чернявская Яна Евгеньевна</t>
  </si>
  <si>
    <t>Соколов Дмитрий Владимирович</t>
  </si>
  <si>
    <t>Довженок Вячеслав Александрович</t>
  </si>
  <si>
    <t>Лашкевич Юлия Сергеевна</t>
  </si>
  <si>
    <t>Ковалёв  Олег Николаевич</t>
  </si>
  <si>
    <t>Никитенко  Юрий Александрович</t>
  </si>
  <si>
    <t>Гацукова Елена Васильевна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</si>
</sst>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30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4"/>
      <color theme="1"/>
      <name val="Times New Roman"/>
    </font>
    <font>
      <b/>
      <sz val="14"/>
      <color theme="1"/>
      <name val="Times New Roman"/>
    </font>
    <font>
      <sz val="10"/>
      <name val="Times New Roman"/>
    </font>
    <font>
      <sz val="10"/>
      <color theme="1"/>
      <name val="Times New Roman"/>
    </font>
    <font>
      <sz val="12"/>
      <color rgb="FF000000"/>
      <name val="Arial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sz val="22"/>
      <name val="Times New Roman"/>
      <family val="1"/>
      <charset val="204"/>
    </font>
    <font>
      <sz val="22"/>
      <color rgb="FF000000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22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sz val="22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77">
    <xf numFmtId="0" fontId="2" fillId="0" borderId="0" xfId="0" applyFont="1"/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vertical="top" wrapText="1"/>
    </xf>
    <xf numFmtId="0" fontId="9" fillId="5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top" wrapText="1"/>
    </xf>
    <xf numFmtId="0" fontId="10" fillId="3" borderId="1" xfId="0" applyFont="1" applyFill="1" applyBorder="1" applyAlignment="1">
      <alignment vertical="top" wrapText="1"/>
    </xf>
    <xf numFmtId="16" fontId="9" fillId="5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top" wrapText="1"/>
    </xf>
    <xf numFmtId="0" fontId="10" fillId="5" borderId="1" xfId="0" applyFont="1" applyFill="1" applyBorder="1" applyAlignment="1">
      <alignment horizontal="center" vertical="center" wrapText="1"/>
    </xf>
    <xf numFmtId="0" fontId="10" fillId="0" borderId="1" xfId="2" applyFont="1" applyBorder="1" applyAlignment="1">
      <alignment horizontal="left" vertical="top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/>
    </xf>
    <xf numFmtId="2" fontId="2" fillId="0" borderId="0" xfId="0" applyNumberFormat="1" applyFont="1" applyAlignment="1">
      <alignment horizontal="center" vertical="center"/>
    </xf>
    <xf numFmtId="2" fontId="2" fillId="0" borderId="0" xfId="0" applyNumberFormat="1" applyFont="1"/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/>
    </xf>
    <xf numFmtId="21" fontId="19" fillId="0" borderId="1" xfId="0" applyNumberFormat="1" applyFont="1" applyBorder="1" applyAlignment="1">
      <alignment horizontal="center" vertical="center"/>
    </xf>
    <xf numFmtId="2" fontId="19" fillId="0" borderId="1" xfId="0" applyNumberFormat="1" applyFont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164" fontId="19" fillId="0" borderId="1" xfId="0" applyNumberFormat="1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/>
    </xf>
    <xf numFmtId="0" fontId="23" fillId="0" borderId="0" xfId="0" applyFont="1" applyAlignment="1">
      <alignment vertical="top" wrapText="1"/>
    </xf>
    <xf numFmtId="0" fontId="24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/>
    </xf>
    <xf numFmtId="0" fontId="25" fillId="4" borderId="1" xfId="0" applyFont="1" applyFill="1" applyBorder="1" applyAlignment="1">
      <alignment horizontal="center" vertical="center"/>
    </xf>
    <xf numFmtId="21" fontId="23" fillId="0" borderId="1" xfId="0" applyNumberFormat="1" applyFont="1" applyBorder="1" applyAlignment="1">
      <alignment horizontal="center" vertical="center"/>
    </xf>
    <xf numFmtId="2" fontId="23" fillId="0" borderId="1" xfId="0" applyNumberFormat="1" applyFont="1" applyBorder="1" applyAlignment="1">
      <alignment horizontal="center" vertical="center"/>
    </xf>
    <xf numFmtId="0" fontId="23" fillId="5" borderId="1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0" fontId="26" fillId="5" borderId="1" xfId="0" applyFont="1" applyFill="1" applyBorder="1" applyAlignment="1">
      <alignment horizontal="center" vertical="center"/>
    </xf>
    <xf numFmtId="0" fontId="23" fillId="0" borderId="5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wrapText="1"/>
    </xf>
    <xf numFmtId="0" fontId="27" fillId="0" borderId="0" xfId="0" applyFont="1" applyAlignment="1">
      <alignment horizontal="center" vertical="center"/>
    </xf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2" fontId="23" fillId="0" borderId="0" xfId="0" applyNumberFormat="1" applyFont="1" applyAlignment="1">
      <alignment horizontal="center" vertical="center"/>
    </xf>
    <xf numFmtId="2" fontId="28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wrapText="1"/>
    </xf>
    <xf numFmtId="0" fontId="9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25"/>
  <sheetViews>
    <sheetView topLeftCell="G1" zoomScale="53" zoomScaleNormal="53" zoomScaleSheetLayoutView="36" workbookViewId="0">
      <selection activeCell="Y8" sqref="Y8:Y17"/>
    </sheetView>
  </sheetViews>
  <sheetFormatPr defaultColWidth="9.140625" defaultRowHeight="15"/>
  <cols>
    <col min="1" max="1" width="5" customWidth="1"/>
    <col min="2" max="2" width="21" customWidth="1"/>
    <col min="3" max="3" width="29.28515625" customWidth="1"/>
    <col min="4" max="4" width="30.28515625" customWidth="1"/>
    <col min="5" max="5" width="35.7109375" customWidth="1"/>
    <col min="6" max="6" width="9.7109375" customWidth="1"/>
    <col min="7" max="7" width="60.7109375" customWidth="1"/>
    <col min="8" max="8" width="17.7109375" customWidth="1"/>
    <col min="9" max="13" width="13.7109375" customWidth="1"/>
    <col min="14" max="14" width="13.7109375" style="25" customWidth="1"/>
    <col min="15" max="24" width="13.7109375" customWidth="1"/>
    <col min="25" max="25" width="25.7109375" customWidth="1"/>
  </cols>
  <sheetData>
    <row r="1" spans="1:26" ht="25.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</row>
    <row r="2" spans="1:26" ht="26.25">
      <c r="A2" s="72" t="s">
        <v>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</row>
    <row r="3" spans="1:26" ht="25.5">
      <c r="A3" s="71" t="s">
        <v>2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</row>
    <row r="5" spans="1:26" ht="20.100000000000001" customHeight="1">
      <c r="A5" s="66" t="s">
        <v>3</v>
      </c>
      <c r="B5" s="68" t="s">
        <v>79</v>
      </c>
      <c r="C5" s="68" t="s">
        <v>78</v>
      </c>
      <c r="D5" s="66" t="s">
        <v>25</v>
      </c>
      <c r="E5" s="66" t="s">
        <v>4</v>
      </c>
      <c r="F5" s="67" t="s">
        <v>5</v>
      </c>
      <c r="G5" s="66" t="s">
        <v>6</v>
      </c>
      <c r="H5" s="64" t="s">
        <v>24</v>
      </c>
      <c r="I5" s="65" t="s">
        <v>7</v>
      </c>
      <c r="J5" s="65"/>
      <c r="K5" s="65" t="s">
        <v>8</v>
      </c>
      <c r="L5" s="65"/>
      <c r="M5" s="65"/>
      <c r="N5" s="65" t="s">
        <v>9</v>
      </c>
      <c r="O5" s="65"/>
      <c r="P5" s="65"/>
      <c r="Q5" s="65"/>
      <c r="R5" s="65"/>
      <c r="S5" s="65"/>
      <c r="T5" s="65"/>
      <c r="U5" s="65"/>
      <c r="V5" s="64" t="s">
        <v>10</v>
      </c>
      <c r="W5" s="64" t="s">
        <v>11</v>
      </c>
      <c r="X5" s="73" t="s">
        <v>12</v>
      </c>
      <c r="Y5" s="73" t="s">
        <v>13</v>
      </c>
    </row>
    <row r="6" spans="1:26" ht="20.100000000000001" customHeight="1">
      <c r="A6" s="66"/>
      <c r="B6" s="69"/>
      <c r="C6" s="69"/>
      <c r="D6" s="66"/>
      <c r="E6" s="66"/>
      <c r="F6" s="67"/>
      <c r="G6" s="66"/>
      <c r="H6" s="64"/>
      <c r="I6" s="65" t="s">
        <v>14</v>
      </c>
      <c r="J6" s="65" t="s">
        <v>15</v>
      </c>
      <c r="K6" s="65" t="s">
        <v>16</v>
      </c>
      <c r="L6" s="65"/>
      <c r="M6" s="65" t="s">
        <v>15</v>
      </c>
      <c r="N6" s="66" t="s">
        <v>18</v>
      </c>
      <c r="O6" s="66"/>
      <c r="P6" s="66" t="s">
        <v>19</v>
      </c>
      <c r="Q6" s="66"/>
      <c r="R6" s="66" t="s">
        <v>20</v>
      </c>
      <c r="S6" s="66"/>
      <c r="T6" s="74" t="s">
        <v>17</v>
      </c>
      <c r="U6" s="74" t="s">
        <v>15</v>
      </c>
      <c r="V6" s="64"/>
      <c r="W6" s="64"/>
      <c r="X6" s="73"/>
      <c r="Y6" s="73"/>
    </row>
    <row r="7" spans="1:26" ht="20.100000000000001" customHeight="1">
      <c r="A7" s="66"/>
      <c r="B7" s="70"/>
      <c r="C7" s="70"/>
      <c r="D7" s="66"/>
      <c r="E7" s="66"/>
      <c r="F7" s="67"/>
      <c r="G7" s="68"/>
      <c r="H7" s="75"/>
      <c r="I7" s="65"/>
      <c r="J7" s="65"/>
      <c r="K7" s="9" t="s">
        <v>14</v>
      </c>
      <c r="L7" s="9" t="s">
        <v>21</v>
      </c>
      <c r="M7" s="65"/>
      <c r="N7" s="23" t="s">
        <v>14</v>
      </c>
      <c r="O7" s="9" t="s">
        <v>22</v>
      </c>
      <c r="P7" s="9" t="s">
        <v>14</v>
      </c>
      <c r="Q7" s="9" t="s">
        <v>22</v>
      </c>
      <c r="R7" s="9" t="s">
        <v>14</v>
      </c>
      <c r="S7" s="9" t="s">
        <v>22</v>
      </c>
      <c r="T7" s="74"/>
      <c r="U7" s="74"/>
      <c r="V7" s="64"/>
      <c r="W7" s="64"/>
      <c r="X7" s="73"/>
      <c r="Y7" s="73"/>
    </row>
    <row r="8" spans="1:26" ht="37.15" customHeight="1">
      <c r="A8" s="43">
        <v>1</v>
      </c>
      <c r="B8" s="43" t="s">
        <v>123</v>
      </c>
      <c r="C8" s="43" t="s">
        <v>83</v>
      </c>
      <c r="D8" s="43" t="s">
        <v>46</v>
      </c>
      <c r="E8" s="44" t="s">
        <v>38</v>
      </c>
      <c r="F8" s="45">
        <v>9</v>
      </c>
      <c r="G8" s="46" t="s">
        <v>135</v>
      </c>
      <c r="H8" s="44"/>
      <c r="I8" s="47">
        <v>8</v>
      </c>
      <c r="J8" s="48">
        <f t="shared" ref="J8:J17" si="0">_xlfn.RANK.EQ(I8,$I$8:$I$17,0)</f>
        <v>9</v>
      </c>
      <c r="K8" s="49">
        <v>6.3298611111111111E-2</v>
      </c>
      <c r="L8" s="48">
        <f t="shared" ref="L8:L17" si="1">_xlfn.RANK.EQ(K8,$K$8:$K$17,1)</f>
        <v>2</v>
      </c>
      <c r="M8" s="48">
        <f t="shared" ref="M8:M17" si="2">L8</f>
        <v>2</v>
      </c>
      <c r="N8" s="50">
        <v>11.15</v>
      </c>
      <c r="O8" s="48">
        <f t="shared" ref="O8:O17" si="3">_xlfn.RANK.EQ(N8,$N$8:$N$17,1)</f>
        <v>10</v>
      </c>
      <c r="P8" s="47">
        <v>167</v>
      </c>
      <c r="Q8" s="48">
        <f t="shared" ref="Q8:Q17" si="4">_xlfn.RANK.EQ(P8,$P$8:$P$17,0)</f>
        <v>7</v>
      </c>
      <c r="R8" s="47">
        <v>35</v>
      </c>
      <c r="S8" s="48">
        <f t="shared" ref="S8:S17" si="5">_xlfn.RANK.EQ(R8,$R$8:$R$17,0)</f>
        <v>8</v>
      </c>
      <c r="T8" s="51">
        <f t="shared" ref="T8:T17" si="6">SUM(O8+Q8+S8)</f>
        <v>25</v>
      </c>
      <c r="U8" s="48">
        <v>9</v>
      </c>
      <c r="V8" s="52">
        <f t="shared" ref="V8:V17" si="7">SUM(J8+M8+U8)</f>
        <v>20</v>
      </c>
      <c r="W8" s="48">
        <f>_xlfn.RANK.EQ(V8,$V$8:$V$17,1)</f>
        <v>8</v>
      </c>
      <c r="X8" s="53"/>
      <c r="Y8" s="44" t="s">
        <v>150</v>
      </c>
    </row>
    <row r="9" spans="1:26" ht="48.6" customHeight="1">
      <c r="A9" s="43">
        <v>2</v>
      </c>
      <c r="B9" s="43" t="s">
        <v>124</v>
      </c>
      <c r="C9" s="43" t="s">
        <v>82</v>
      </c>
      <c r="D9" s="43" t="s">
        <v>47</v>
      </c>
      <c r="E9" s="44" t="s">
        <v>39</v>
      </c>
      <c r="F9" s="54">
        <v>8</v>
      </c>
      <c r="G9" s="46" t="s">
        <v>133</v>
      </c>
      <c r="H9" s="44"/>
      <c r="I9" s="47">
        <v>8</v>
      </c>
      <c r="J9" s="48">
        <f t="shared" si="0"/>
        <v>9</v>
      </c>
      <c r="K9" s="49">
        <v>7.784722222222222E-2</v>
      </c>
      <c r="L9" s="48">
        <f t="shared" si="1"/>
        <v>7</v>
      </c>
      <c r="M9" s="48">
        <f t="shared" si="2"/>
        <v>7</v>
      </c>
      <c r="N9" s="50">
        <v>10.84</v>
      </c>
      <c r="O9" s="48">
        <f t="shared" si="3"/>
        <v>9</v>
      </c>
      <c r="P9" s="47">
        <v>184</v>
      </c>
      <c r="Q9" s="48">
        <f t="shared" si="4"/>
        <v>2</v>
      </c>
      <c r="R9" s="47">
        <v>34</v>
      </c>
      <c r="S9" s="48">
        <f t="shared" si="5"/>
        <v>9</v>
      </c>
      <c r="T9" s="51">
        <f t="shared" si="6"/>
        <v>20</v>
      </c>
      <c r="U9" s="48">
        <v>7</v>
      </c>
      <c r="V9" s="52">
        <f t="shared" si="7"/>
        <v>23</v>
      </c>
      <c r="W9" s="48">
        <f t="shared" ref="W9:W17" si="8">_xlfn.RANK.EQ(V9,$V$8:$V$17,1)</f>
        <v>9</v>
      </c>
      <c r="X9" s="53"/>
      <c r="Y9" s="44" t="s">
        <v>151</v>
      </c>
    </row>
    <row r="10" spans="1:26" ht="46.15" customHeight="1">
      <c r="A10" s="43">
        <v>3</v>
      </c>
      <c r="B10" s="43" t="s">
        <v>125</v>
      </c>
      <c r="C10" s="43" t="s">
        <v>88</v>
      </c>
      <c r="D10" s="43" t="s">
        <v>50</v>
      </c>
      <c r="E10" s="44" t="s">
        <v>40</v>
      </c>
      <c r="F10" s="45">
        <v>9</v>
      </c>
      <c r="G10" s="46" t="s">
        <v>136</v>
      </c>
      <c r="H10" s="44"/>
      <c r="I10" s="47">
        <v>12</v>
      </c>
      <c r="J10" s="48">
        <f t="shared" si="0"/>
        <v>6</v>
      </c>
      <c r="K10" s="49">
        <v>5.9108796296296291E-2</v>
      </c>
      <c r="L10" s="48">
        <f t="shared" si="1"/>
        <v>1</v>
      </c>
      <c r="M10" s="48">
        <f t="shared" si="2"/>
        <v>1</v>
      </c>
      <c r="N10" s="50">
        <v>10.06</v>
      </c>
      <c r="O10" s="48">
        <f t="shared" si="3"/>
        <v>3</v>
      </c>
      <c r="P10" s="47">
        <v>195</v>
      </c>
      <c r="Q10" s="48">
        <f t="shared" si="4"/>
        <v>1</v>
      </c>
      <c r="R10" s="47">
        <v>50</v>
      </c>
      <c r="S10" s="48">
        <f t="shared" si="5"/>
        <v>1</v>
      </c>
      <c r="T10" s="51">
        <f t="shared" si="6"/>
        <v>5</v>
      </c>
      <c r="U10" s="48">
        <v>1</v>
      </c>
      <c r="V10" s="52">
        <f t="shared" si="7"/>
        <v>8</v>
      </c>
      <c r="W10" s="48">
        <f t="shared" si="8"/>
        <v>1</v>
      </c>
      <c r="X10" s="53">
        <v>1</v>
      </c>
      <c r="Y10" s="44" t="s">
        <v>163</v>
      </c>
    </row>
    <row r="11" spans="1:26" ht="58.9" customHeight="1">
      <c r="A11" s="43">
        <v>4</v>
      </c>
      <c r="B11" s="43" t="s">
        <v>126</v>
      </c>
      <c r="C11" s="43" t="s">
        <v>86</v>
      </c>
      <c r="D11" s="43" t="s">
        <v>48</v>
      </c>
      <c r="E11" s="44" t="s">
        <v>41</v>
      </c>
      <c r="F11" s="45">
        <v>9</v>
      </c>
      <c r="G11" s="46" t="s">
        <v>134</v>
      </c>
      <c r="H11" s="44"/>
      <c r="I11" s="47">
        <v>21</v>
      </c>
      <c r="J11" s="48">
        <f t="shared" si="0"/>
        <v>1</v>
      </c>
      <c r="K11" s="49">
        <v>8.6851851851851847E-2</v>
      </c>
      <c r="L11" s="48">
        <f t="shared" si="1"/>
        <v>8</v>
      </c>
      <c r="M11" s="48">
        <f t="shared" si="2"/>
        <v>8</v>
      </c>
      <c r="N11" s="50">
        <v>10.69</v>
      </c>
      <c r="O11" s="48">
        <f t="shared" si="3"/>
        <v>6</v>
      </c>
      <c r="P11" s="47">
        <v>184</v>
      </c>
      <c r="Q11" s="48">
        <f t="shared" si="4"/>
        <v>2</v>
      </c>
      <c r="R11" s="47">
        <v>45</v>
      </c>
      <c r="S11" s="48">
        <f t="shared" si="5"/>
        <v>4</v>
      </c>
      <c r="T11" s="51">
        <f t="shared" si="6"/>
        <v>12</v>
      </c>
      <c r="U11" s="48">
        <v>3</v>
      </c>
      <c r="V11" s="52">
        <f t="shared" si="7"/>
        <v>12</v>
      </c>
      <c r="W11" s="48">
        <f t="shared" si="8"/>
        <v>2</v>
      </c>
      <c r="X11" s="53">
        <v>2</v>
      </c>
      <c r="Y11" s="44" t="s">
        <v>164</v>
      </c>
    </row>
    <row r="12" spans="1:26" ht="54" customHeight="1">
      <c r="A12" s="43">
        <v>5</v>
      </c>
      <c r="B12" s="43" t="s">
        <v>127</v>
      </c>
      <c r="C12" s="43" t="s">
        <v>89</v>
      </c>
      <c r="D12" s="43" t="s">
        <v>49</v>
      </c>
      <c r="E12" s="44" t="s">
        <v>42</v>
      </c>
      <c r="F12" s="45">
        <v>9</v>
      </c>
      <c r="G12" s="46" t="s">
        <v>137</v>
      </c>
      <c r="H12" s="44"/>
      <c r="I12" s="47">
        <v>13</v>
      </c>
      <c r="J12" s="48">
        <f t="shared" si="0"/>
        <v>5</v>
      </c>
      <c r="K12" s="49">
        <v>7.3692129629629635E-2</v>
      </c>
      <c r="L12" s="48">
        <f t="shared" si="1"/>
        <v>5</v>
      </c>
      <c r="M12" s="48">
        <f t="shared" si="2"/>
        <v>5</v>
      </c>
      <c r="N12" s="50">
        <v>9.8699999999999992</v>
      </c>
      <c r="O12" s="48">
        <f t="shared" si="3"/>
        <v>1</v>
      </c>
      <c r="P12" s="47">
        <v>179</v>
      </c>
      <c r="Q12" s="48">
        <f t="shared" si="4"/>
        <v>4</v>
      </c>
      <c r="R12" s="47">
        <v>43</v>
      </c>
      <c r="S12" s="48">
        <f t="shared" si="5"/>
        <v>7</v>
      </c>
      <c r="T12" s="51">
        <f t="shared" si="6"/>
        <v>12</v>
      </c>
      <c r="U12" s="48">
        <v>3</v>
      </c>
      <c r="V12" s="52">
        <f t="shared" si="7"/>
        <v>13</v>
      </c>
      <c r="W12" s="48">
        <f t="shared" si="8"/>
        <v>3</v>
      </c>
      <c r="X12" s="53"/>
      <c r="Y12" s="44" t="s">
        <v>165</v>
      </c>
    </row>
    <row r="13" spans="1:26" ht="37.15" customHeight="1">
      <c r="A13" s="43">
        <v>6</v>
      </c>
      <c r="B13" s="43" t="s">
        <v>128</v>
      </c>
      <c r="C13" s="43" t="s">
        <v>87</v>
      </c>
      <c r="D13" s="43" t="s">
        <v>51</v>
      </c>
      <c r="E13" s="44" t="s">
        <v>43</v>
      </c>
      <c r="F13" s="45">
        <v>7</v>
      </c>
      <c r="G13" s="46" t="s">
        <v>138</v>
      </c>
      <c r="H13" s="44"/>
      <c r="I13" s="47">
        <v>15</v>
      </c>
      <c r="J13" s="48">
        <f t="shared" si="0"/>
        <v>4</v>
      </c>
      <c r="K13" s="49">
        <v>0.10144675925925926</v>
      </c>
      <c r="L13" s="48">
        <f t="shared" si="1"/>
        <v>10</v>
      </c>
      <c r="M13" s="48">
        <f t="shared" si="2"/>
        <v>10</v>
      </c>
      <c r="N13" s="50">
        <v>10.78</v>
      </c>
      <c r="O13" s="48">
        <f t="shared" si="3"/>
        <v>8</v>
      </c>
      <c r="P13" s="47">
        <v>162</v>
      </c>
      <c r="Q13" s="48">
        <f t="shared" si="4"/>
        <v>8</v>
      </c>
      <c r="R13" s="47">
        <v>33</v>
      </c>
      <c r="S13" s="48">
        <f t="shared" si="5"/>
        <v>10</v>
      </c>
      <c r="T13" s="51">
        <f t="shared" si="6"/>
        <v>26</v>
      </c>
      <c r="U13" s="48">
        <v>10</v>
      </c>
      <c r="V13" s="52">
        <f t="shared" si="7"/>
        <v>24</v>
      </c>
      <c r="W13" s="48">
        <f t="shared" si="8"/>
        <v>10</v>
      </c>
      <c r="X13" s="53"/>
      <c r="Y13" s="44" t="s">
        <v>157</v>
      </c>
      <c r="Z13" s="8"/>
    </row>
    <row r="14" spans="1:26" ht="60" customHeight="1">
      <c r="A14" s="43">
        <v>7</v>
      </c>
      <c r="B14" s="43" t="s">
        <v>129</v>
      </c>
      <c r="C14" s="43" t="s">
        <v>80</v>
      </c>
      <c r="D14" s="43" t="s">
        <v>52</v>
      </c>
      <c r="E14" s="44" t="s">
        <v>44</v>
      </c>
      <c r="F14" s="45">
        <v>9</v>
      </c>
      <c r="G14" s="46" t="s">
        <v>139</v>
      </c>
      <c r="H14" s="44"/>
      <c r="I14" s="47">
        <v>9</v>
      </c>
      <c r="J14" s="48">
        <f t="shared" si="0"/>
        <v>8</v>
      </c>
      <c r="K14" s="49">
        <v>6.8749999999999992E-2</v>
      </c>
      <c r="L14" s="48">
        <f t="shared" si="1"/>
        <v>3</v>
      </c>
      <c r="M14" s="48">
        <f t="shared" si="2"/>
        <v>3</v>
      </c>
      <c r="N14" s="50">
        <v>10.66</v>
      </c>
      <c r="O14" s="48">
        <f t="shared" si="3"/>
        <v>4</v>
      </c>
      <c r="P14" s="47">
        <v>169</v>
      </c>
      <c r="Q14" s="48">
        <f t="shared" si="4"/>
        <v>6</v>
      </c>
      <c r="R14" s="47">
        <v>45</v>
      </c>
      <c r="S14" s="48">
        <f t="shared" si="5"/>
        <v>4</v>
      </c>
      <c r="T14" s="51">
        <f t="shared" si="6"/>
        <v>14</v>
      </c>
      <c r="U14" s="48">
        <v>5</v>
      </c>
      <c r="V14" s="52">
        <f t="shared" si="7"/>
        <v>16</v>
      </c>
      <c r="W14" s="48">
        <f t="shared" si="8"/>
        <v>5</v>
      </c>
      <c r="X14" s="53"/>
      <c r="Y14" s="44" t="s">
        <v>158</v>
      </c>
    </row>
    <row r="15" spans="1:26" ht="37.15" customHeight="1">
      <c r="A15" s="43">
        <v>8</v>
      </c>
      <c r="B15" s="43" t="s">
        <v>130</v>
      </c>
      <c r="C15" s="43" t="s">
        <v>81</v>
      </c>
      <c r="D15" s="43" t="s">
        <v>53</v>
      </c>
      <c r="E15" s="55" t="s">
        <v>45</v>
      </c>
      <c r="F15" s="45">
        <v>9</v>
      </c>
      <c r="G15" s="46" t="s">
        <v>140</v>
      </c>
      <c r="H15" s="44"/>
      <c r="I15" s="47">
        <v>18</v>
      </c>
      <c r="J15" s="48">
        <f t="shared" si="0"/>
        <v>2</v>
      </c>
      <c r="K15" s="49">
        <v>7.5011574074074064E-2</v>
      </c>
      <c r="L15" s="48">
        <f t="shared" si="1"/>
        <v>6</v>
      </c>
      <c r="M15" s="48">
        <f t="shared" si="2"/>
        <v>6</v>
      </c>
      <c r="N15" s="50">
        <v>10.72</v>
      </c>
      <c r="O15" s="48">
        <f t="shared" si="3"/>
        <v>7</v>
      </c>
      <c r="P15" s="47">
        <v>146</v>
      </c>
      <c r="Q15" s="48">
        <f t="shared" si="4"/>
        <v>10</v>
      </c>
      <c r="R15" s="47">
        <v>45</v>
      </c>
      <c r="S15" s="48">
        <f t="shared" si="5"/>
        <v>4</v>
      </c>
      <c r="T15" s="51">
        <f t="shared" si="6"/>
        <v>21</v>
      </c>
      <c r="U15" s="48">
        <v>8</v>
      </c>
      <c r="V15" s="52">
        <f t="shared" si="7"/>
        <v>16</v>
      </c>
      <c r="W15" s="48">
        <f t="shared" si="8"/>
        <v>5</v>
      </c>
      <c r="X15" s="53"/>
      <c r="Y15" s="44" t="s">
        <v>159</v>
      </c>
    </row>
    <row r="16" spans="1:26" ht="37.15" customHeight="1">
      <c r="A16" s="43">
        <v>9</v>
      </c>
      <c r="B16" s="43" t="s">
        <v>131</v>
      </c>
      <c r="C16" s="43" t="s">
        <v>84</v>
      </c>
      <c r="D16" s="43" t="s">
        <v>54</v>
      </c>
      <c r="E16" s="55" t="s">
        <v>55</v>
      </c>
      <c r="F16" s="45">
        <v>8</v>
      </c>
      <c r="G16" s="46" t="s">
        <v>142</v>
      </c>
      <c r="H16" s="44"/>
      <c r="I16" s="47">
        <v>10</v>
      </c>
      <c r="J16" s="48">
        <f t="shared" si="0"/>
        <v>7</v>
      </c>
      <c r="K16" s="49">
        <v>6.9525462962962969E-2</v>
      </c>
      <c r="L16" s="48">
        <f t="shared" si="1"/>
        <v>4</v>
      </c>
      <c r="M16" s="48">
        <f t="shared" si="2"/>
        <v>4</v>
      </c>
      <c r="N16" s="50">
        <v>9.94</v>
      </c>
      <c r="O16" s="48">
        <f t="shared" si="3"/>
        <v>2</v>
      </c>
      <c r="P16" s="47">
        <v>175</v>
      </c>
      <c r="Q16" s="48">
        <f t="shared" si="4"/>
        <v>5</v>
      </c>
      <c r="R16" s="47">
        <v>49</v>
      </c>
      <c r="S16" s="48">
        <f t="shared" si="5"/>
        <v>3</v>
      </c>
      <c r="T16" s="51">
        <f t="shared" si="6"/>
        <v>10</v>
      </c>
      <c r="U16" s="48">
        <v>2</v>
      </c>
      <c r="V16" s="52">
        <f t="shared" si="7"/>
        <v>13</v>
      </c>
      <c r="W16" s="48">
        <f t="shared" si="8"/>
        <v>3</v>
      </c>
      <c r="X16" s="53">
        <v>3</v>
      </c>
      <c r="Y16" s="19" t="s">
        <v>161</v>
      </c>
    </row>
    <row r="17" spans="1:25" ht="37.15" customHeight="1">
      <c r="A17" s="43">
        <v>10</v>
      </c>
      <c r="B17" s="43" t="s">
        <v>132</v>
      </c>
      <c r="C17" s="43" t="s">
        <v>85</v>
      </c>
      <c r="D17" s="43" t="s">
        <v>56</v>
      </c>
      <c r="E17" s="55" t="s">
        <v>90</v>
      </c>
      <c r="F17" s="45">
        <v>7</v>
      </c>
      <c r="G17" s="46" t="s">
        <v>141</v>
      </c>
      <c r="H17" s="44"/>
      <c r="I17" s="47">
        <v>18</v>
      </c>
      <c r="J17" s="48">
        <f t="shared" si="0"/>
        <v>2</v>
      </c>
      <c r="K17" s="49">
        <v>8.8252314814814811E-2</v>
      </c>
      <c r="L17" s="48">
        <f t="shared" si="1"/>
        <v>9</v>
      </c>
      <c r="M17" s="48">
        <f t="shared" si="2"/>
        <v>9</v>
      </c>
      <c r="N17" s="50">
        <v>10.68</v>
      </c>
      <c r="O17" s="48">
        <f t="shared" si="3"/>
        <v>5</v>
      </c>
      <c r="P17" s="47">
        <v>161</v>
      </c>
      <c r="Q17" s="48">
        <f t="shared" si="4"/>
        <v>9</v>
      </c>
      <c r="R17" s="47">
        <v>50</v>
      </c>
      <c r="S17" s="48">
        <f t="shared" si="5"/>
        <v>1</v>
      </c>
      <c r="T17" s="51">
        <f t="shared" si="6"/>
        <v>15</v>
      </c>
      <c r="U17" s="48">
        <v>6</v>
      </c>
      <c r="V17" s="52">
        <f t="shared" si="7"/>
        <v>17</v>
      </c>
      <c r="W17" s="48">
        <f t="shared" si="8"/>
        <v>7</v>
      </c>
      <c r="X17" s="53"/>
      <c r="Y17" s="19" t="s">
        <v>160</v>
      </c>
    </row>
    <row r="18" spans="1:25" ht="28.5">
      <c r="A18" s="56"/>
      <c r="B18" s="56"/>
      <c r="C18" s="56"/>
      <c r="D18" s="56"/>
      <c r="E18" s="57"/>
      <c r="F18" s="57"/>
      <c r="G18" s="57"/>
      <c r="H18" s="57"/>
      <c r="I18" s="58"/>
      <c r="J18" s="59"/>
      <c r="K18" s="60"/>
      <c r="L18" s="59"/>
      <c r="M18" s="59"/>
      <c r="N18" s="61"/>
      <c r="O18" s="59"/>
      <c r="P18" s="58"/>
      <c r="Q18" s="59"/>
      <c r="R18" s="58"/>
      <c r="S18" s="59"/>
      <c r="T18" s="58"/>
      <c r="U18" s="59"/>
      <c r="V18" s="58"/>
      <c r="W18" s="59"/>
      <c r="X18" s="62"/>
      <c r="Y18" s="6"/>
    </row>
    <row r="19" spans="1:25" ht="28.5">
      <c r="A19" s="56"/>
      <c r="B19" s="56"/>
      <c r="C19" s="56"/>
      <c r="D19" s="56"/>
      <c r="E19" s="57"/>
      <c r="F19" s="57"/>
      <c r="G19" s="57"/>
      <c r="H19" s="57"/>
      <c r="I19" s="58"/>
      <c r="J19" s="59"/>
      <c r="K19" s="60"/>
      <c r="L19" s="59"/>
      <c r="M19" s="59"/>
      <c r="N19" s="61"/>
      <c r="O19" s="59"/>
      <c r="P19" s="58"/>
      <c r="Q19" s="59"/>
      <c r="R19" s="58"/>
      <c r="S19" s="59"/>
      <c r="T19" s="58"/>
      <c r="U19" s="59"/>
      <c r="V19" s="58"/>
      <c r="W19" s="59"/>
      <c r="X19" s="62"/>
      <c r="Y19" s="6"/>
    </row>
    <row r="20" spans="1:25" ht="55.5">
      <c r="A20" s="56"/>
      <c r="B20" s="56"/>
      <c r="C20" s="56"/>
      <c r="D20" s="56"/>
      <c r="E20" s="42" t="s">
        <v>148</v>
      </c>
      <c r="F20" s="63"/>
      <c r="G20" s="42"/>
      <c r="H20" s="42"/>
      <c r="I20" s="58"/>
      <c r="J20" s="59"/>
      <c r="K20" s="60"/>
      <c r="L20" s="59"/>
      <c r="M20" s="59"/>
      <c r="N20" s="61"/>
      <c r="O20" s="59"/>
      <c r="P20" s="58"/>
      <c r="Q20" s="59"/>
      <c r="R20" s="58"/>
      <c r="S20" s="59"/>
      <c r="T20" s="58"/>
      <c r="U20" s="59"/>
      <c r="V20" s="58"/>
      <c r="W20" s="59"/>
      <c r="X20" s="62"/>
      <c r="Y20" s="6"/>
    </row>
    <row r="21" spans="1:25" ht="28.5">
      <c r="A21" s="56"/>
      <c r="B21" s="56"/>
      <c r="C21" s="56"/>
      <c r="D21" s="56"/>
      <c r="E21" s="42"/>
      <c r="F21" s="63"/>
      <c r="G21" s="42"/>
      <c r="H21" s="42"/>
      <c r="I21" s="58"/>
      <c r="J21" s="59"/>
      <c r="K21" s="60"/>
      <c r="L21" s="59"/>
      <c r="M21" s="59"/>
      <c r="N21" s="61"/>
      <c r="O21" s="59"/>
      <c r="P21" s="58"/>
      <c r="Q21" s="59"/>
      <c r="R21" s="58"/>
      <c r="S21" s="59"/>
      <c r="T21" s="58"/>
      <c r="U21" s="59"/>
      <c r="V21" s="58"/>
      <c r="W21" s="59"/>
      <c r="X21" s="62"/>
      <c r="Y21" s="6"/>
    </row>
    <row r="22" spans="1:25" ht="28.5">
      <c r="A22" s="56"/>
      <c r="B22" s="56"/>
      <c r="C22" s="56"/>
      <c r="D22" s="56"/>
      <c r="E22" s="42" t="s">
        <v>149</v>
      </c>
      <c r="F22" s="63"/>
      <c r="G22" s="57"/>
      <c r="H22" s="57"/>
      <c r="I22" s="58"/>
      <c r="J22" s="59"/>
      <c r="K22" s="60"/>
      <c r="L22" s="59"/>
      <c r="M22" s="59"/>
      <c r="N22" s="61"/>
      <c r="O22" s="59"/>
      <c r="P22" s="58"/>
      <c r="Q22" s="59"/>
      <c r="R22" s="58"/>
      <c r="S22" s="59"/>
      <c r="T22" s="58"/>
      <c r="U22" s="59"/>
      <c r="V22" s="58"/>
      <c r="W22" s="59"/>
      <c r="X22" s="62"/>
      <c r="Y22" s="6"/>
    </row>
    <row r="23" spans="1:25" ht="18.75">
      <c r="A23" s="1"/>
      <c r="B23" s="1"/>
      <c r="C23" s="1"/>
      <c r="D23" s="1"/>
      <c r="E23" s="6"/>
      <c r="F23" s="7"/>
      <c r="I23" s="2"/>
      <c r="J23" s="3"/>
      <c r="K23" s="4"/>
      <c r="L23" s="3"/>
      <c r="M23" s="3"/>
      <c r="N23" s="24"/>
      <c r="O23" s="3"/>
      <c r="P23" s="2"/>
      <c r="Q23" s="3"/>
      <c r="R23" s="2"/>
      <c r="S23" s="3"/>
      <c r="T23" s="2"/>
      <c r="U23" s="3"/>
      <c r="V23" s="2"/>
      <c r="W23" s="3"/>
      <c r="X23" s="5"/>
      <c r="Y23" s="6"/>
    </row>
    <row r="24" spans="1:25" ht="18.75">
      <c r="A24" s="1"/>
      <c r="B24" s="1"/>
      <c r="C24" s="1"/>
      <c r="D24" s="1"/>
      <c r="E24" s="6"/>
      <c r="F24" s="7"/>
      <c r="I24" s="2"/>
      <c r="J24" s="3"/>
      <c r="K24" s="4"/>
      <c r="L24" s="3"/>
      <c r="M24" s="3"/>
      <c r="N24" s="24"/>
      <c r="O24" s="3"/>
      <c r="P24" s="2"/>
      <c r="Q24" s="3"/>
      <c r="R24" s="2"/>
      <c r="S24" s="3"/>
      <c r="T24" s="2"/>
      <c r="U24" s="3"/>
      <c r="V24" s="2"/>
      <c r="W24" s="3"/>
      <c r="X24" s="5"/>
      <c r="Y24" s="6"/>
    </row>
    <row r="25" spans="1:25" ht="18.75">
      <c r="A25" s="1"/>
      <c r="B25" s="1"/>
      <c r="C25" s="1"/>
      <c r="D25" s="1"/>
      <c r="E25" s="6"/>
      <c r="F25" s="7"/>
      <c r="G25" s="6"/>
      <c r="H25" s="6"/>
      <c r="I25" s="2"/>
      <c r="J25" s="3"/>
      <c r="K25" s="4"/>
      <c r="L25" s="3"/>
      <c r="M25" s="3"/>
      <c r="N25" s="24"/>
      <c r="O25" s="3"/>
      <c r="P25" s="2"/>
      <c r="Q25" s="3"/>
      <c r="R25" s="2"/>
      <c r="S25" s="3"/>
      <c r="T25" s="2"/>
      <c r="U25" s="3"/>
      <c r="V25" s="2"/>
      <c r="W25" s="3"/>
      <c r="X25" s="5"/>
      <c r="Y25" s="6"/>
    </row>
  </sheetData>
  <protectedRanges>
    <protectedRange sqref="F10 H10" name="Диапазон1"/>
    <protectedRange sqref="H11" name="Диапазон1_13"/>
    <protectedRange sqref="F12 H12" name="Диапазон1_2"/>
    <protectedRange sqref="F13 H13" name="Диапазон1_3"/>
    <protectedRange sqref="F11" name="Диапазон1_3_2"/>
    <protectedRange sqref="Y10" name="Диапазон1_1_3"/>
    <protectedRange sqref="Y12" name="Диапазон1_1_1_1"/>
    <protectedRange sqref="Y13" name="Диапазон1_1_2_1"/>
  </protectedRanges>
  <autoFilter ref="A5:Y17">
    <filterColumn colId="8" showButton="0"/>
    <filterColumn colId="10" showButton="0"/>
    <filterColumn colId="11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sortState ref="A10:Y17">
      <sortCondition ref="A5:A17"/>
    </sortState>
  </autoFilter>
  <mergeCells count="27">
    <mergeCell ref="A1:Y1"/>
    <mergeCell ref="A2:Y2"/>
    <mergeCell ref="A3:Y3"/>
    <mergeCell ref="K5:M5"/>
    <mergeCell ref="N5:U5"/>
    <mergeCell ref="Y5:Y7"/>
    <mergeCell ref="X5:X7"/>
    <mergeCell ref="W5:W7"/>
    <mergeCell ref="U6:U7"/>
    <mergeCell ref="T6:T7"/>
    <mergeCell ref="R6:S6"/>
    <mergeCell ref="P6:Q6"/>
    <mergeCell ref="N6:O6"/>
    <mergeCell ref="I5:J5"/>
    <mergeCell ref="H5:H7"/>
    <mergeCell ref="K6:L6"/>
    <mergeCell ref="V5:V7"/>
    <mergeCell ref="I6:I7"/>
    <mergeCell ref="J6:J7"/>
    <mergeCell ref="A5:A7"/>
    <mergeCell ref="E5:E7"/>
    <mergeCell ref="F5:F7"/>
    <mergeCell ref="G5:G7"/>
    <mergeCell ref="M6:M7"/>
    <mergeCell ref="D5:D7"/>
    <mergeCell ref="B5:B7"/>
    <mergeCell ref="C5:C7"/>
  </mergeCells>
  <pageMargins left="0.25" right="0.25" top="0.75" bottom="0.75" header="0.3" footer="0.3"/>
  <pageSetup paperSize="9" scale="3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28"/>
  <sheetViews>
    <sheetView tabSelected="1" topLeftCell="G1" zoomScale="53" zoomScaleNormal="53" zoomScaleSheetLayoutView="29" workbookViewId="0">
      <selection activeCell="AA8" sqref="AA8:AA23"/>
    </sheetView>
  </sheetViews>
  <sheetFormatPr defaultRowHeight="15"/>
  <cols>
    <col min="1" max="1" width="8.7109375" customWidth="1"/>
    <col min="2" max="2" width="20.140625" customWidth="1"/>
    <col min="3" max="3" width="22" customWidth="1"/>
    <col min="4" max="4" width="15.85546875" customWidth="1"/>
    <col min="5" max="5" width="53.85546875" customWidth="1"/>
    <col min="6" max="6" width="10.140625" customWidth="1"/>
    <col min="7" max="7" width="35.85546875" customWidth="1"/>
    <col min="8" max="10" width="13.7109375" customWidth="1"/>
    <col min="11" max="11" width="16.85546875" customWidth="1"/>
    <col min="12" max="13" width="13.7109375" customWidth="1"/>
    <col min="14" max="14" width="15.7109375" style="25" customWidth="1"/>
    <col min="15" max="20" width="13.7109375" customWidth="1"/>
    <col min="21" max="21" width="18.28515625" customWidth="1"/>
    <col min="22" max="26" width="13.7109375" customWidth="1"/>
    <col min="27" max="27" width="25.7109375" customWidth="1"/>
  </cols>
  <sheetData>
    <row r="1" spans="1:27" ht="25.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</row>
    <row r="2" spans="1:27" ht="26.25">
      <c r="A2" s="72" t="s">
        <v>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</row>
    <row r="3" spans="1:27" ht="25.5">
      <c r="A3" s="71" t="s">
        <v>23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</row>
    <row r="5" spans="1:27" ht="18" customHeight="1">
      <c r="A5" s="66" t="s">
        <v>3</v>
      </c>
      <c r="B5" s="68" t="s">
        <v>79</v>
      </c>
      <c r="C5" s="68" t="s">
        <v>78</v>
      </c>
      <c r="D5" s="66" t="s">
        <v>77</v>
      </c>
      <c r="E5" s="66" t="s">
        <v>4</v>
      </c>
      <c r="F5" s="67" t="s">
        <v>5</v>
      </c>
      <c r="G5" s="66" t="s">
        <v>6</v>
      </c>
      <c r="H5" s="64" t="s">
        <v>24</v>
      </c>
      <c r="I5" s="65" t="s">
        <v>7</v>
      </c>
      <c r="J5" s="65"/>
      <c r="K5" s="65" t="s">
        <v>8</v>
      </c>
      <c r="L5" s="65"/>
      <c r="M5" s="65"/>
      <c r="N5" s="65" t="s">
        <v>9</v>
      </c>
      <c r="O5" s="65"/>
      <c r="P5" s="65"/>
      <c r="Q5" s="65"/>
      <c r="R5" s="65"/>
      <c r="S5" s="65"/>
      <c r="T5" s="65"/>
      <c r="U5" s="65"/>
      <c r="V5" s="64" t="s">
        <v>10</v>
      </c>
      <c r="W5" s="64" t="s">
        <v>11</v>
      </c>
      <c r="X5" s="73" t="s">
        <v>12</v>
      </c>
      <c r="Y5" s="73" t="s">
        <v>13</v>
      </c>
      <c r="Z5" s="73" t="s">
        <v>12</v>
      </c>
      <c r="AA5" s="73" t="s">
        <v>13</v>
      </c>
    </row>
    <row r="6" spans="1:27" ht="19.5" customHeight="1">
      <c r="A6" s="66"/>
      <c r="B6" s="69"/>
      <c r="C6" s="69"/>
      <c r="D6" s="66"/>
      <c r="E6" s="66"/>
      <c r="F6" s="67"/>
      <c r="G6" s="66"/>
      <c r="H6" s="64"/>
      <c r="I6" s="65" t="s">
        <v>14</v>
      </c>
      <c r="J6" s="65" t="s">
        <v>15</v>
      </c>
      <c r="K6" s="65" t="s">
        <v>16</v>
      </c>
      <c r="L6" s="65"/>
      <c r="M6" s="65" t="s">
        <v>15</v>
      </c>
      <c r="N6" s="66" t="s">
        <v>18</v>
      </c>
      <c r="O6" s="66"/>
      <c r="P6" s="66" t="s">
        <v>19</v>
      </c>
      <c r="Q6" s="66"/>
      <c r="R6" s="66" t="s">
        <v>20</v>
      </c>
      <c r="S6" s="66"/>
      <c r="T6" s="74" t="s">
        <v>17</v>
      </c>
      <c r="U6" s="74" t="s">
        <v>15</v>
      </c>
      <c r="V6" s="64"/>
      <c r="W6" s="64"/>
      <c r="X6" s="73"/>
      <c r="Y6" s="73"/>
      <c r="Z6" s="73"/>
      <c r="AA6" s="73"/>
    </row>
    <row r="7" spans="1:27" ht="18.75">
      <c r="A7" s="66"/>
      <c r="B7" s="70"/>
      <c r="C7" s="70"/>
      <c r="D7" s="66"/>
      <c r="E7" s="66"/>
      <c r="F7" s="67"/>
      <c r="G7" s="68"/>
      <c r="H7" s="64"/>
      <c r="I7" s="65"/>
      <c r="J7" s="65"/>
      <c r="K7" s="9" t="s">
        <v>14</v>
      </c>
      <c r="L7" s="9" t="s">
        <v>21</v>
      </c>
      <c r="M7" s="65"/>
      <c r="N7" s="23" t="s">
        <v>14</v>
      </c>
      <c r="O7" s="9" t="s">
        <v>22</v>
      </c>
      <c r="P7" s="9" t="s">
        <v>14</v>
      </c>
      <c r="Q7" s="9" t="s">
        <v>22</v>
      </c>
      <c r="R7" s="9" t="s">
        <v>14</v>
      </c>
      <c r="S7" s="9" t="s">
        <v>22</v>
      </c>
      <c r="T7" s="74"/>
      <c r="U7" s="74"/>
      <c r="V7" s="64"/>
      <c r="W7" s="64"/>
      <c r="X7" s="73"/>
      <c r="Y7" s="73"/>
      <c r="Z7" s="73"/>
      <c r="AA7" s="73"/>
    </row>
    <row r="8" spans="1:27" ht="75.599999999999994" customHeight="1">
      <c r="A8" s="26">
        <v>1</v>
      </c>
      <c r="B8" s="27" t="s">
        <v>107</v>
      </c>
      <c r="C8" s="27" t="s">
        <v>91</v>
      </c>
      <c r="D8" s="27" t="s">
        <v>57</v>
      </c>
      <c r="E8" s="19" t="s">
        <v>26</v>
      </c>
      <c r="F8" s="28">
        <v>9</v>
      </c>
      <c r="G8" s="29" t="s">
        <v>135</v>
      </c>
      <c r="H8" s="30"/>
      <c r="I8" s="21">
        <v>12</v>
      </c>
      <c r="J8" s="31">
        <f t="shared" ref="J8:J23" si="0">_xlfn.RANK.EQ(I8,$I$8:$I$23,0)</f>
        <v>8</v>
      </c>
      <c r="K8" s="32">
        <v>6.1863425925925926E-2</v>
      </c>
      <c r="L8" s="31">
        <f t="shared" ref="L8:L23" si="1">_xlfn.RANK.EQ(K8,$K$8:$K$23,1)</f>
        <v>4</v>
      </c>
      <c r="M8" s="31">
        <f>_xlfn.RANK.EQ(L8,$L$8:$L$23,1)</f>
        <v>4</v>
      </c>
      <c r="N8" s="33">
        <v>10.16</v>
      </c>
      <c r="O8" s="31">
        <f t="shared" ref="O8:O23" si="2">_xlfn.RANK.EQ(N8,$N$8:$N$23,1)</f>
        <v>12</v>
      </c>
      <c r="P8" s="21">
        <v>210</v>
      </c>
      <c r="Q8" s="31">
        <f t="shared" ref="Q8:Q23" si="3">_xlfn.RANK.EQ(P8,$P$8:$P$23,0)</f>
        <v>9</v>
      </c>
      <c r="R8" s="21">
        <v>8</v>
      </c>
      <c r="S8" s="31">
        <f t="shared" ref="S8:S23" si="4">_xlfn.RANK.EQ(R8,$R$8:$R$23,0)</f>
        <v>6</v>
      </c>
      <c r="T8" s="34">
        <f t="shared" ref="T8:T23" si="5">SUM(O8+Q8+S8)</f>
        <v>27</v>
      </c>
      <c r="U8" s="31">
        <f t="shared" ref="U8:U23" si="6">_xlfn.RANK.EQ(T8,$T$8:$T$23,1)</f>
        <v>11</v>
      </c>
      <c r="V8" s="35">
        <f t="shared" ref="V8:V23" si="7">SUM(J8+M8+U8)</f>
        <v>23</v>
      </c>
      <c r="W8" s="31">
        <f>_xlfn.RANK.EQ(V8,$V$8:$V$23,1)</f>
        <v>8</v>
      </c>
      <c r="X8" s="36"/>
      <c r="Y8" s="10"/>
      <c r="Z8" s="11"/>
      <c r="AA8" s="76" t="s">
        <v>150</v>
      </c>
    </row>
    <row r="9" spans="1:27" ht="75.599999999999994" customHeight="1">
      <c r="A9" s="26">
        <v>2</v>
      </c>
      <c r="B9" s="27" t="s">
        <v>108</v>
      </c>
      <c r="C9" s="27" t="s">
        <v>98</v>
      </c>
      <c r="D9" s="27" t="s">
        <v>58</v>
      </c>
      <c r="E9" s="20" t="s">
        <v>27</v>
      </c>
      <c r="F9" s="37">
        <v>8</v>
      </c>
      <c r="G9" s="29" t="s">
        <v>133</v>
      </c>
      <c r="H9" s="30"/>
      <c r="I9" s="21">
        <v>14</v>
      </c>
      <c r="J9" s="31">
        <f t="shared" si="0"/>
        <v>5</v>
      </c>
      <c r="K9" s="38">
        <v>7.1550925925925921E-2</v>
      </c>
      <c r="L9" s="31">
        <f t="shared" si="1"/>
        <v>12</v>
      </c>
      <c r="M9" s="31">
        <f t="shared" ref="M9:M23" si="8">_xlfn.RANK.EQ(L9,$L$8:$L$23,1)</f>
        <v>12</v>
      </c>
      <c r="N9" s="33">
        <v>9.6300000000000008</v>
      </c>
      <c r="O9" s="31">
        <f t="shared" si="2"/>
        <v>9</v>
      </c>
      <c r="P9" s="21">
        <v>213</v>
      </c>
      <c r="Q9" s="31">
        <f t="shared" si="3"/>
        <v>8</v>
      </c>
      <c r="R9" s="21">
        <v>7</v>
      </c>
      <c r="S9" s="31">
        <f t="shared" si="4"/>
        <v>8</v>
      </c>
      <c r="T9" s="34">
        <f t="shared" si="5"/>
        <v>25</v>
      </c>
      <c r="U9" s="31">
        <f t="shared" si="6"/>
        <v>9</v>
      </c>
      <c r="V9" s="35">
        <f t="shared" si="7"/>
        <v>26</v>
      </c>
      <c r="W9" s="31">
        <f t="shared" ref="W9:W23" si="9">_xlfn.RANK.EQ(V9,$V$8:$V$23,1)</f>
        <v>11</v>
      </c>
      <c r="X9" s="36"/>
      <c r="Y9" s="13"/>
      <c r="Z9" s="11"/>
      <c r="AA9" s="76" t="s">
        <v>151</v>
      </c>
    </row>
    <row r="10" spans="1:27" ht="75.599999999999994" customHeight="1">
      <c r="A10" s="26">
        <v>3</v>
      </c>
      <c r="B10" s="27" t="s">
        <v>109</v>
      </c>
      <c r="C10" s="27" t="s">
        <v>99</v>
      </c>
      <c r="D10" s="27" t="s">
        <v>60</v>
      </c>
      <c r="E10" s="20" t="s">
        <v>59</v>
      </c>
      <c r="F10" s="37">
        <v>9</v>
      </c>
      <c r="G10" s="29" t="s">
        <v>136</v>
      </c>
      <c r="H10" s="30"/>
      <c r="I10" s="21">
        <v>19</v>
      </c>
      <c r="J10" s="31">
        <f t="shared" si="0"/>
        <v>1</v>
      </c>
      <c r="K10" s="38">
        <v>5.561342592592592E-2</v>
      </c>
      <c r="L10" s="31">
        <f t="shared" si="1"/>
        <v>2</v>
      </c>
      <c r="M10" s="31">
        <f t="shared" si="8"/>
        <v>2</v>
      </c>
      <c r="N10" s="33">
        <v>9.19</v>
      </c>
      <c r="O10" s="31">
        <f t="shared" si="2"/>
        <v>3</v>
      </c>
      <c r="P10" s="21">
        <v>209</v>
      </c>
      <c r="Q10" s="31">
        <f t="shared" si="3"/>
        <v>10</v>
      </c>
      <c r="R10" s="21">
        <v>5</v>
      </c>
      <c r="S10" s="31">
        <f t="shared" si="4"/>
        <v>11</v>
      </c>
      <c r="T10" s="34">
        <f t="shared" si="5"/>
        <v>24</v>
      </c>
      <c r="U10" s="31">
        <f t="shared" si="6"/>
        <v>8</v>
      </c>
      <c r="V10" s="35">
        <f t="shared" si="7"/>
        <v>11</v>
      </c>
      <c r="W10" s="31">
        <f t="shared" si="9"/>
        <v>2</v>
      </c>
      <c r="X10" s="36">
        <v>2</v>
      </c>
      <c r="Y10" s="14"/>
      <c r="Z10" s="11"/>
      <c r="AA10" s="76" t="s">
        <v>152</v>
      </c>
    </row>
    <row r="11" spans="1:27" ht="75.599999999999994" customHeight="1">
      <c r="A11" s="26">
        <v>4</v>
      </c>
      <c r="B11" s="27" t="s">
        <v>110</v>
      </c>
      <c r="C11" s="27" t="s">
        <v>100</v>
      </c>
      <c r="D11" s="27" t="s">
        <v>61</v>
      </c>
      <c r="E11" s="19" t="s">
        <v>28</v>
      </c>
      <c r="F11" s="28">
        <v>9</v>
      </c>
      <c r="G11" s="29" t="s">
        <v>134</v>
      </c>
      <c r="H11" s="30"/>
      <c r="I11" s="21">
        <v>13</v>
      </c>
      <c r="J11" s="31">
        <f t="shared" si="0"/>
        <v>6</v>
      </c>
      <c r="K11" s="38">
        <v>7.2245370370370363E-2</v>
      </c>
      <c r="L11" s="31">
        <f t="shared" si="1"/>
        <v>13</v>
      </c>
      <c r="M11" s="31">
        <f t="shared" si="8"/>
        <v>13</v>
      </c>
      <c r="N11" s="33">
        <v>9.7100000000000009</v>
      </c>
      <c r="O11" s="31">
        <f t="shared" si="2"/>
        <v>10</v>
      </c>
      <c r="P11" s="21">
        <v>221</v>
      </c>
      <c r="Q11" s="31">
        <f t="shared" si="3"/>
        <v>6</v>
      </c>
      <c r="R11" s="21">
        <v>18</v>
      </c>
      <c r="S11" s="31">
        <f t="shared" si="4"/>
        <v>1</v>
      </c>
      <c r="T11" s="34">
        <f t="shared" si="5"/>
        <v>17</v>
      </c>
      <c r="U11" s="31">
        <f t="shared" si="6"/>
        <v>3</v>
      </c>
      <c r="V11" s="35">
        <f t="shared" si="7"/>
        <v>22</v>
      </c>
      <c r="W11" s="31">
        <f t="shared" si="9"/>
        <v>6</v>
      </c>
      <c r="X11" s="36"/>
      <c r="Y11" s="10"/>
      <c r="Z11" s="11"/>
      <c r="AA11" s="76" t="s">
        <v>153</v>
      </c>
    </row>
    <row r="12" spans="1:27" ht="75.599999999999994" customHeight="1">
      <c r="A12" s="26">
        <v>5</v>
      </c>
      <c r="B12" s="27" t="s">
        <v>111</v>
      </c>
      <c r="C12" s="27" t="s">
        <v>101</v>
      </c>
      <c r="D12" s="27" t="s">
        <v>62</v>
      </c>
      <c r="E12" s="19" t="s">
        <v>29</v>
      </c>
      <c r="F12" s="28">
        <v>7</v>
      </c>
      <c r="G12" s="29" t="s">
        <v>143</v>
      </c>
      <c r="H12" s="30"/>
      <c r="I12" s="21">
        <v>5</v>
      </c>
      <c r="J12" s="31">
        <f t="shared" si="0"/>
        <v>16</v>
      </c>
      <c r="K12" s="32">
        <v>6.5972222222222224E-2</v>
      </c>
      <c r="L12" s="31">
        <f t="shared" si="1"/>
        <v>7</v>
      </c>
      <c r="M12" s="31">
        <f t="shared" si="8"/>
        <v>7</v>
      </c>
      <c r="N12" s="33">
        <v>9.41</v>
      </c>
      <c r="O12" s="31">
        <f t="shared" si="2"/>
        <v>7</v>
      </c>
      <c r="P12" s="21">
        <v>180</v>
      </c>
      <c r="Q12" s="31">
        <f t="shared" si="3"/>
        <v>14</v>
      </c>
      <c r="R12" s="21">
        <v>0</v>
      </c>
      <c r="S12" s="31">
        <f t="shared" si="4"/>
        <v>15</v>
      </c>
      <c r="T12" s="34">
        <f t="shared" si="5"/>
        <v>36</v>
      </c>
      <c r="U12" s="31">
        <f t="shared" si="6"/>
        <v>14</v>
      </c>
      <c r="V12" s="35">
        <f t="shared" si="7"/>
        <v>37</v>
      </c>
      <c r="W12" s="31">
        <f t="shared" si="9"/>
        <v>14</v>
      </c>
      <c r="X12" s="36"/>
      <c r="Y12" s="10"/>
      <c r="Z12" s="11"/>
      <c r="AA12" s="76" t="s">
        <v>154</v>
      </c>
    </row>
    <row r="13" spans="1:27" ht="75.599999999999994" customHeight="1">
      <c r="A13" s="26">
        <v>6</v>
      </c>
      <c r="B13" s="27" t="s">
        <v>112</v>
      </c>
      <c r="C13" s="27" t="s">
        <v>102</v>
      </c>
      <c r="D13" s="27" t="s">
        <v>63</v>
      </c>
      <c r="E13" s="20" t="s">
        <v>30</v>
      </c>
      <c r="F13" s="37">
        <v>6</v>
      </c>
      <c r="G13" s="29" t="s">
        <v>144</v>
      </c>
      <c r="H13" s="30"/>
      <c r="I13" s="21">
        <v>8</v>
      </c>
      <c r="J13" s="31">
        <f t="shared" si="0"/>
        <v>14</v>
      </c>
      <c r="K13" s="38">
        <v>6.5300925925925915E-2</v>
      </c>
      <c r="L13" s="31">
        <f t="shared" si="1"/>
        <v>6</v>
      </c>
      <c r="M13" s="31">
        <f t="shared" si="8"/>
        <v>6</v>
      </c>
      <c r="N13" s="33">
        <v>10.6</v>
      </c>
      <c r="O13" s="31">
        <f t="shared" si="2"/>
        <v>15</v>
      </c>
      <c r="P13" s="21">
        <v>166</v>
      </c>
      <c r="Q13" s="31">
        <f t="shared" si="3"/>
        <v>16</v>
      </c>
      <c r="R13" s="21">
        <v>3</v>
      </c>
      <c r="S13" s="31">
        <f t="shared" si="4"/>
        <v>12</v>
      </c>
      <c r="T13" s="34">
        <f t="shared" si="5"/>
        <v>43</v>
      </c>
      <c r="U13" s="31">
        <f t="shared" si="6"/>
        <v>15</v>
      </c>
      <c r="V13" s="35">
        <f t="shared" si="7"/>
        <v>35</v>
      </c>
      <c r="W13" s="31">
        <f t="shared" si="9"/>
        <v>13</v>
      </c>
      <c r="X13" s="36"/>
      <c r="Y13" s="10"/>
      <c r="Z13" s="15"/>
      <c r="AA13" s="76" t="s">
        <v>155</v>
      </c>
    </row>
    <row r="14" spans="1:27" ht="75.599999999999994" customHeight="1">
      <c r="A14" s="26">
        <v>7</v>
      </c>
      <c r="B14" s="27" t="s">
        <v>113</v>
      </c>
      <c r="C14" s="27" t="s">
        <v>95</v>
      </c>
      <c r="D14" s="27" t="s">
        <v>64</v>
      </c>
      <c r="E14" s="20" t="s">
        <v>31</v>
      </c>
      <c r="F14" s="37">
        <v>7</v>
      </c>
      <c r="G14" s="29" t="s">
        <v>144</v>
      </c>
      <c r="H14" s="30"/>
      <c r="I14" s="21">
        <v>13</v>
      </c>
      <c r="J14" s="31">
        <f t="shared" si="0"/>
        <v>6</v>
      </c>
      <c r="K14" s="32">
        <v>7.0162037037037037E-2</v>
      </c>
      <c r="L14" s="31">
        <f t="shared" si="1"/>
        <v>10</v>
      </c>
      <c r="M14" s="31">
        <f t="shared" si="8"/>
        <v>10</v>
      </c>
      <c r="N14" s="33">
        <v>9.1300000000000008</v>
      </c>
      <c r="O14" s="31">
        <f t="shared" si="2"/>
        <v>2</v>
      </c>
      <c r="P14" s="21">
        <v>236</v>
      </c>
      <c r="Q14" s="31">
        <f t="shared" si="3"/>
        <v>3</v>
      </c>
      <c r="R14" s="21">
        <v>3</v>
      </c>
      <c r="S14" s="31">
        <f t="shared" si="4"/>
        <v>12</v>
      </c>
      <c r="T14" s="34">
        <f t="shared" si="5"/>
        <v>17</v>
      </c>
      <c r="U14" s="31">
        <f t="shared" si="6"/>
        <v>3</v>
      </c>
      <c r="V14" s="35">
        <f t="shared" si="7"/>
        <v>19</v>
      </c>
      <c r="W14" s="31">
        <f t="shared" si="9"/>
        <v>4</v>
      </c>
      <c r="X14" s="36"/>
      <c r="Y14" s="16"/>
      <c r="Z14" s="11"/>
      <c r="AA14" s="76" t="s">
        <v>155</v>
      </c>
    </row>
    <row r="15" spans="1:27" ht="75.599999999999994" customHeight="1">
      <c r="A15" s="26">
        <v>8</v>
      </c>
      <c r="B15" s="27" t="s">
        <v>114</v>
      </c>
      <c r="C15" s="27" t="s">
        <v>97</v>
      </c>
      <c r="D15" s="27" t="s">
        <v>65</v>
      </c>
      <c r="E15" s="19" t="s">
        <v>32</v>
      </c>
      <c r="F15" s="28">
        <v>8</v>
      </c>
      <c r="G15" s="29" t="s">
        <v>144</v>
      </c>
      <c r="H15" s="30"/>
      <c r="I15" s="21">
        <v>9</v>
      </c>
      <c r="J15" s="31">
        <f t="shared" si="0"/>
        <v>13</v>
      </c>
      <c r="K15" s="38">
        <v>9.1759259259259263E-2</v>
      </c>
      <c r="L15" s="31">
        <f t="shared" si="1"/>
        <v>16</v>
      </c>
      <c r="M15" s="31">
        <f t="shared" si="8"/>
        <v>16</v>
      </c>
      <c r="N15" s="33">
        <v>10.28</v>
      </c>
      <c r="O15" s="31">
        <f t="shared" si="2"/>
        <v>14</v>
      </c>
      <c r="P15" s="21">
        <v>188</v>
      </c>
      <c r="Q15" s="31">
        <f t="shared" si="3"/>
        <v>13</v>
      </c>
      <c r="R15" s="21">
        <v>8</v>
      </c>
      <c r="S15" s="31">
        <f t="shared" si="4"/>
        <v>6</v>
      </c>
      <c r="T15" s="34">
        <f t="shared" si="5"/>
        <v>33</v>
      </c>
      <c r="U15" s="31">
        <f t="shared" si="6"/>
        <v>13</v>
      </c>
      <c r="V15" s="35">
        <f t="shared" si="7"/>
        <v>42</v>
      </c>
      <c r="W15" s="31">
        <f t="shared" si="9"/>
        <v>16</v>
      </c>
      <c r="X15" s="36"/>
      <c r="Y15" s="10"/>
      <c r="Z15" s="11"/>
      <c r="AA15" s="76" t="s">
        <v>155</v>
      </c>
    </row>
    <row r="16" spans="1:27" ht="75.599999999999994" customHeight="1">
      <c r="A16" s="26">
        <v>9</v>
      </c>
      <c r="B16" s="27" t="s">
        <v>115</v>
      </c>
      <c r="C16" s="27" t="s">
        <v>94</v>
      </c>
      <c r="D16" s="27" t="s">
        <v>66</v>
      </c>
      <c r="E16" s="21" t="s">
        <v>33</v>
      </c>
      <c r="F16" s="39">
        <v>9</v>
      </c>
      <c r="G16" s="29" t="s">
        <v>144</v>
      </c>
      <c r="H16" s="30"/>
      <c r="I16" s="21">
        <v>8</v>
      </c>
      <c r="J16" s="31">
        <f t="shared" si="0"/>
        <v>14</v>
      </c>
      <c r="K16" s="38">
        <v>5.8356481481481481E-2</v>
      </c>
      <c r="L16" s="31">
        <f t="shared" si="1"/>
        <v>3</v>
      </c>
      <c r="M16" s="31">
        <f t="shared" si="8"/>
        <v>3</v>
      </c>
      <c r="N16" s="33">
        <v>10.19</v>
      </c>
      <c r="O16" s="31">
        <f t="shared" si="2"/>
        <v>13</v>
      </c>
      <c r="P16" s="21">
        <v>235</v>
      </c>
      <c r="Q16" s="31">
        <f t="shared" si="3"/>
        <v>4</v>
      </c>
      <c r="R16" s="21">
        <v>7</v>
      </c>
      <c r="S16" s="31">
        <f t="shared" si="4"/>
        <v>8</v>
      </c>
      <c r="T16" s="34">
        <f t="shared" si="5"/>
        <v>25</v>
      </c>
      <c r="U16" s="31">
        <f t="shared" si="6"/>
        <v>9</v>
      </c>
      <c r="V16" s="35">
        <f t="shared" si="7"/>
        <v>26</v>
      </c>
      <c r="W16" s="31">
        <f t="shared" si="9"/>
        <v>11</v>
      </c>
      <c r="X16" s="36"/>
      <c r="Y16" s="16"/>
      <c r="Z16" s="11"/>
      <c r="AA16" s="76" t="s">
        <v>155</v>
      </c>
    </row>
    <row r="17" spans="1:27" ht="75.599999999999994" customHeight="1">
      <c r="A17" s="26">
        <v>10</v>
      </c>
      <c r="B17" s="27" t="s">
        <v>116</v>
      </c>
      <c r="C17" s="27" t="s">
        <v>96</v>
      </c>
      <c r="D17" s="27" t="s">
        <v>67</v>
      </c>
      <c r="E17" s="21" t="s">
        <v>34</v>
      </c>
      <c r="F17" s="39">
        <v>9</v>
      </c>
      <c r="G17" s="29" t="s">
        <v>137</v>
      </c>
      <c r="H17" s="30"/>
      <c r="I17" s="21">
        <v>15</v>
      </c>
      <c r="J17" s="31">
        <f t="shared" si="0"/>
        <v>3</v>
      </c>
      <c r="K17" s="38">
        <v>4.6597222222222227E-2</v>
      </c>
      <c r="L17" s="31">
        <f t="shared" si="1"/>
        <v>1</v>
      </c>
      <c r="M17" s="31">
        <f t="shared" si="8"/>
        <v>1</v>
      </c>
      <c r="N17" s="33">
        <v>9.34</v>
      </c>
      <c r="O17" s="31">
        <f t="shared" si="2"/>
        <v>5</v>
      </c>
      <c r="P17" s="21">
        <v>193</v>
      </c>
      <c r="Q17" s="31">
        <f t="shared" si="3"/>
        <v>12</v>
      </c>
      <c r="R17" s="21">
        <v>10</v>
      </c>
      <c r="S17" s="31">
        <f t="shared" si="4"/>
        <v>3</v>
      </c>
      <c r="T17" s="34">
        <f t="shared" si="5"/>
        <v>20</v>
      </c>
      <c r="U17" s="31">
        <f t="shared" si="6"/>
        <v>6</v>
      </c>
      <c r="V17" s="35">
        <f t="shared" si="7"/>
        <v>10</v>
      </c>
      <c r="W17" s="31">
        <f t="shared" si="9"/>
        <v>1</v>
      </c>
      <c r="X17" s="36">
        <v>1</v>
      </c>
      <c r="Y17" s="16"/>
      <c r="Z17" s="11"/>
      <c r="AA17" s="76" t="s">
        <v>156</v>
      </c>
    </row>
    <row r="18" spans="1:27" ht="75.599999999999994" customHeight="1">
      <c r="A18" s="26">
        <v>11</v>
      </c>
      <c r="B18" s="27" t="s">
        <v>117</v>
      </c>
      <c r="C18" s="27" t="s">
        <v>93</v>
      </c>
      <c r="D18" s="27" t="s">
        <v>68</v>
      </c>
      <c r="E18" s="20" t="s">
        <v>35</v>
      </c>
      <c r="F18" s="37">
        <v>8</v>
      </c>
      <c r="G18" s="29" t="s">
        <v>138</v>
      </c>
      <c r="H18" s="30"/>
      <c r="I18" s="20">
        <v>12</v>
      </c>
      <c r="J18" s="31">
        <f t="shared" si="0"/>
        <v>8</v>
      </c>
      <c r="K18" s="40">
        <v>8.2650462962962967E-2</v>
      </c>
      <c r="L18" s="31">
        <f t="shared" si="1"/>
        <v>15</v>
      </c>
      <c r="M18" s="31">
        <f t="shared" si="8"/>
        <v>15</v>
      </c>
      <c r="N18" s="33">
        <v>11</v>
      </c>
      <c r="O18" s="31">
        <f t="shared" si="2"/>
        <v>16</v>
      </c>
      <c r="P18" s="21">
        <v>168</v>
      </c>
      <c r="Q18" s="31">
        <f t="shared" si="3"/>
        <v>15</v>
      </c>
      <c r="R18" s="21">
        <v>2</v>
      </c>
      <c r="S18" s="31">
        <f t="shared" si="4"/>
        <v>14</v>
      </c>
      <c r="T18" s="34">
        <f t="shared" si="5"/>
        <v>45</v>
      </c>
      <c r="U18" s="31">
        <f t="shared" si="6"/>
        <v>16</v>
      </c>
      <c r="V18" s="35">
        <f t="shared" si="7"/>
        <v>39</v>
      </c>
      <c r="W18" s="31">
        <f t="shared" si="9"/>
        <v>15</v>
      </c>
      <c r="X18" s="36"/>
      <c r="Y18" s="12"/>
      <c r="Z18" s="17"/>
      <c r="AA18" s="76" t="s">
        <v>157</v>
      </c>
    </row>
    <row r="19" spans="1:27" ht="75.599999999999994" customHeight="1">
      <c r="A19" s="26">
        <v>12</v>
      </c>
      <c r="B19" s="27" t="s">
        <v>118</v>
      </c>
      <c r="C19" s="27" t="s">
        <v>92</v>
      </c>
      <c r="D19" s="27" t="s">
        <v>69</v>
      </c>
      <c r="E19" s="19" t="s">
        <v>36</v>
      </c>
      <c r="F19" s="19">
        <v>9</v>
      </c>
      <c r="G19" s="29" t="s">
        <v>139</v>
      </c>
      <c r="H19" s="20"/>
      <c r="I19" s="20">
        <v>10</v>
      </c>
      <c r="J19" s="31">
        <f t="shared" si="0"/>
        <v>11</v>
      </c>
      <c r="K19" s="40">
        <v>6.1886574074074073E-2</v>
      </c>
      <c r="L19" s="31">
        <f t="shared" si="1"/>
        <v>5</v>
      </c>
      <c r="M19" s="31">
        <f t="shared" si="8"/>
        <v>5</v>
      </c>
      <c r="N19" s="33">
        <v>9.44</v>
      </c>
      <c r="O19" s="31">
        <f t="shared" si="2"/>
        <v>8</v>
      </c>
      <c r="P19" s="21">
        <v>257</v>
      </c>
      <c r="Q19" s="31">
        <f t="shared" si="3"/>
        <v>1</v>
      </c>
      <c r="R19" s="21">
        <v>7</v>
      </c>
      <c r="S19" s="31">
        <f t="shared" si="4"/>
        <v>8</v>
      </c>
      <c r="T19" s="34">
        <f t="shared" si="5"/>
        <v>17</v>
      </c>
      <c r="U19" s="31">
        <f t="shared" si="6"/>
        <v>3</v>
      </c>
      <c r="V19" s="35">
        <f t="shared" si="7"/>
        <v>19</v>
      </c>
      <c r="W19" s="31">
        <f t="shared" si="9"/>
        <v>4</v>
      </c>
      <c r="X19" s="36"/>
      <c r="Y19" s="12"/>
      <c r="Z19" s="17"/>
      <c r="AA19" s="76" t="s">
        <v>158</v>
      </c>
    </row>
    <row r="20" spans="1:27" ht="75.599999999999994" customHeight="1">
      <c r="A20" s="26">
        <v>13</v>
      </c>
      <c r="B20" s="27" t="s">
        <v>119</v>
      </c>
      <c r="C20" s="27" t="s">
        <v>103</v>
      </c>
      <c r="D20" s="27" t="s">
        <v>70</v>
      </c>
      <c r="E20" s="20" t="s">
        <v>37</v>
      </c>
      <c r="F20" s="20">
        <v>9</v>
      </c>
      <c r="G20" s="29" t="s">
        <v>140</v>
      </c>
      <c r="H20" s="20"/>
      <c r="I20" s="21">
        <v>10</v>
      </c>
      <c r="J20" s="31">
        <f t="shared" si="0"/>
        <v>11</v>
      </c>
      <c r="K20" s="38">
        <v>6.8159722222222219E-2</v>
      </c>
      <c r="L20" s="31">
        <f t="shared" si="1"/>
        <v>9</v>
      </c>
      <c r="M20" s="31">
        <f t="shared" si="8"/>
        <v>9</v>
      </c>
      <c r="N20" s="33">
        <v>9.4</v>
      </c>
      <c r="O20" s="31">
        <f t="shared" si="2"/>
        <v>6</v>
      </c>
      <c r="P20" s="21">
        <v>222</v>
      </c>
      <c r="Q20" s="31">
        <f t="shared" si="3"/>
        <v>5</v>
      </c>
      <c r="R20" s="21">
        <v>9</v>
      </c>
      <c r="S20" s="31">
        <f t="shared" si="4"/>
        <v>4</v>
      </c>
      <c r="T20" s="34">
        <f t="shared" si="5"/>
        <v>15</v>
      </c>
      <c r="U20" s="31">
        <f t="shared" si="6"/>
        <v>2</v>
      </c>
      <c r="V20" s="35">
        <f t="shared" si="7"/>
        <v>22</v>
      </c>
      <c r="W20" s="31">
        <f t="shared" si="9"/>
        <v>6</v>
      </c>
      <c r="X20" s="36"/>
      <c r="Y20" s="18"/>
      <c r="Z20" s="17"/>
      <c r="AA20" s="76" t="s">
        <v>159</v>
      </c>
    </row>
    <row r="21" spans="1:27" ht="75.599999999999994" customHeight="1">
      <c r="A21" s="26">
        <v>14</v>
      </c>
      <c r="B21" s="27" t="s">
        <v>120</v>
      </c>
      <c r="C21" s="27" t="s">
        <v>104</v>
      </c>
      <c r="D21" s="27" t="s">
        <v>71</v>
      </c>
      <c r="E21" s="20" t="s">
        <v>72</v>
      </c>
      <c r="F21" s="20">
        <v>7</v>
      </c>
      <c r="G21" s="29" t="s">
        <v>145</v>
      </c>
      <c r="H21" s="20"/>
      <c r="I21" s="21">
        <v>15</v>
      </c>
      <c r="J21" s="31">
        <f t="shared" si="0"/>
        <v>3</v>
      </c>
      <c r="K21" s="38">
        <v>7.7187500000000006E-2</v>
      </c>
      <c r="L21" s="31">
        <f t="shared" si="1"/>
        <v>14</v>
      </c>
      <c r="M21" s="31">
        <f t="shared" si="8"/>
        <v>14</v>
      </c>
      <c r="N21" s="33">
        <v>9.9</v>
      </c>
      <c r="O21" s="31">
        <f t="shared" si="2"/>
        <v>11</v>
      </c>
      <c r="P21" s="21">
        <v>217</v>
      </c>
      <c r="Q21" s="31">
        <f t="shared" si="3"/>
        <v>7</v>
      </c>
      <c r="R21" s="21">
        <v>9</v>
      </c>
      <c r="S21" s="31">
        <f t="shared" si="4"/>
        <v>4</v>
      </c>
      <c r="T21" s="34">
        <f t="shared" si="5"/>
        <v>22</v>
      </c>
      <c r="U21" s="31">
        <f t="shared" si="6"/>
        <v>7</v>
      </c>
      <c r="V21" s="35">
        <f t="shared" si="7"/>
        <v>24</v>
      </c>
      <c r="W21" s="31">
        <f t="shared" si="9"/>
        <v>9</v>
      </c>
      <c r="X21" s="36"/>
      <c r="Y21" s="18"/>
      <c r="Z21" s="17"/>
      <c r="AA21" s="76" t="s">
        <v>160</v>
      </c>
    </row>
    <row r="22" spans="1:27" ht="75.599999999999994" customHeight="1">
      <c r="A22" s="26">
        <v>15</v>
      </c>
      <c r="B22" s="27" t="s">
        <v>121</v>
      </c>
      <c r="C22" s="27" t="s">
        <v>105</v>
      </c>
      <c r="D22" s="27" t="s">
        <v>74</v>
      </c>
      <c r="E22" s="20" t="s">
        <v>73</v>
      </c>
      <c r="F22" s="20">
        <v>9</v>
      </c>
      <c r="G22" s="41" t="s">
        <v>147</v>
      </c>
      <c r="H22" s="20"/>
      <c r="I22" s="21">
        <v>12</v>
      </c>
      <c r="J22" s="31">
        <f t="shared" si="0"/>
        <v>8</v>
      </c>
      <c r="K22" s="38">
        <v>6.7418981481481483E-2</v>
      </c>
      <c r="L22" s="31">
        <f t="shared" si="1"/>
        <v>8</v>
      </c>
      <c r="M22" s="31">
        <f t="shared" si="8"/>
        <v>8</v>
      </c>
      <c r="N22" s="33">
        <v>9</v>
      </c>
      <c r="O22" s="31">
        <f t="shared" si="2"/>
        <v>1</v>
      </c>
      <c r="P22" s="21">
        <v>240</v>
      </c>
      <c r="Q22" s="31">
        <f t="shared" si="3"/>
        <v>2</v>
      </c>
      <c r="R22" s="21">
        <v>12</v>
      </c>
      <c r="S22" s="31">
        <f t="shared" si="4"/>
        <v>2</v>
      </c>
      <c r="T22" s="34">
        <f t="shared" si="5"/>
        <v>5</v>
      </c>
      <c r="U22" s="31">
        <f t="shared" si="6"/>
        <v>1</v>
      </c>
      <c r="V22" s="35">
        <f t="shared" si="7"/>
        <v>17</v>
      </c>
      <c r="W22" s="31">
        <f t="shared" si="9"/>
        <v>3</v>
      </c>
      <c r="X22" s="36">
        <v>3</v>
      </c>
      <c r="Y22" s="18"/>
      <c r="Z22" s="17"/>
      <c r="AA22" s="76" t="s">
        <v>161</v>
      </c>
    </row>
    <row r="23" spans="1:27" ht="75.599999999999994" customHeight="1">
      <c r="A23" s="26">
        <v>16</v>
      </c>
      <c r="B23" s="27" t="s">
        <v>122</v>
      </c>
      <c r="C23" s="27" t="s">
        <v>106</v>
      </c>
      <c r="D23" s="27" t="s">
        <v>75</v>
      </c>
      <c r="E23" s="20" t="s">
        <v>76</v>
      </c>
      <c r="F23" s="20">
        <v>9</v>
      </c>
      <c r="G23" s="29" t="s">
        <v>146</v>
      </c>
      <c r="H23" s="20"/>
      <c r="I23" s="21">
        <v>17</v>
      </c>
      <c r="J23" s="31">
        <f t="shared" si="0"/>
        <v>2</v>
      </c>
      <c r="K23" s="32">
        <v>7.0844907407407412E-2</v>
      </c>
      <c r="L23" s="31">
        <f t="shared" si="1"/>
        <v>11</v>
      </c>
      <c r="M23" s="31">
        <f t="shared" si="8"/>
        <v>11</v>
      </c>
      <c r="N23" s="33">
        <v>9.19</v>
      </c>
      <c r="O23" s="31">
        <f t="shared" si="2"/>
        <v>3</v>
      </c>
      <c r="P23" s="21">
        <v>209</v>
      </c>
      <c r="Q23" s="31">
        <f t="shared" si="3"/>
        <v>10</v>
      </c>
      <c r="R23" s="21">
        <v>0</v>
      </c>
      <c r="S23" s="31">
        <f t="shared" si="4"/>
        <v>15</v>
      </c>
      <c r="T23" s="34">
        <f t="shared" si="5"/>
        <v>28</v>
      </c>
      <c r="U23" s="31">
        <f t="shared" si="6"/>
        <v>12</v>
      </c>
      <c r="V23" s="35">
        <f t="shared" si="7"/>
        <v>25</v>
      </c>
      <c r="W23" s="31">
        <f t="shared" si="9"/>
        <v>10</v>
      </c>
      <c r="X23" s="36"/>
      <c r="Y23" s="18"/>
      <c r="Z23" s="17"/>
      <c r="AA23" s="76" t="s">
        <v>162</v>
      </c>
    </row>
    <row r="24" spans="1:27" ht="20.25">
      <c r="J24" s="22"/>
    </row>
    <row r="26" spans="1:27" ht="27.75">
      <c r="E26" s="42" t="s">
        <v>148</v>
      </c>
    </row>
    <row r="27" spans="1:27" ht="27.75">
      <c r="E27" s="42"/>
    </row>
    <row r="28" spans="1:27" ht="27.75">
      <c r="E28" s="42" t="s">
        <v>149</v>
      </c>
    </row>
  </sheetData>
  <protectedRanges>
    <protectedRange sqref="H10" name="Диапазон1"/>
    <protectedRange sqref="Y10" name="Диапазон1_1"/>
    <protectedRange sqref="H11 E10:F10" name="Диапазон1_13"/>
    <protectedRange sqref="H12" name="Диапазон1_2"/>
    <protectedRange sqref="Y12" name="Диапазон1_1_1_2"/>
    <protectedRange sqref="H13 E11:F11" name="Диапазон1_3"/>
    <protectedRange sqref="Y13" name="Диапазон1_1_2_2"/>
    <protectedRange sqref="H17 E13:F13" name="Диапазон1_4"/>
    <protectedRange sqref="Y17" name="Диапазон1_1_3_3"/>
    <protectedRange sqref="H18:H19 E14:F14" name="Диапазон1_5"/>
    <protectedRange sqref="Y18:Y19" name="Диапазон1_1_4_4"/>
    <protectedRange sqref="E15:F15 H20:H23" name="Диапазон1_6"/>
    <protectedRange sqref="Y20:Y23" name="Диапазон1_1_5_5"/>
    <protectedRange sqref="E18:F18" name="Диапазон1_8"/>
    <protectedRange sqref="E19:F19" name="Диапазон1_10"/>
    <protectedRange sqref="AA10" name="Диапазон1_1_7_1"/>
    <protectedRange sqref="AA11" name="Диапазон1_1_15_1"/>
    <protectedRange sqref="AA12" name="Диапазон1_1_1_1"/>
    <protectedRange sqref="AA13" name="Диапазон1_1_5_1"/>
    <protectedRange sqref="AA14" name="Диапазон1_1_5_2_1"/>
    <protectedRange sqref="AA15" name="Диапазон1_1_4_1"/>
    <protectedRange sqref="AA16" name="Диапазон1_1_3_1"/>
  </protectedRanges>
  <autoFilter ref="A5:AA23">
    <filterColumn colId="8" showButton="0"/>
    <filterColumn colId="10" showButton="0"/>
    <filterColumn colId="11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sortState ref="A10:AA23">
      <sortCondition ref="A5:A23"/>
    </sortState>
  </autoFilter>
  <mergeCells count="29">
    <mergeCell ref="AA5:AA7"/>
    <mergeCell ref="A1:AA1"/>
    <mergeCell ref="A2:AA2"/>
    <mergeCell ref="A3:AA3"/>
    <mergeCell ref="A5:A7"/>
    <mergeCell ref="D5:D7"/>
    <mergeCell ref="E5:E7"/>
    <mergeCell ref="F5:F7"/>
    <mergeCell ref="I6:I7"/>
    <mergeCell ref="Z5:Z7"/>
    <mergeCell ref="P6:Q6"/>
    <mergeCell ref="R6:S6"/>
    <mergeCell ref="V5:V7"/>
    <mergeCell ref="W5:W7"/>
    <mergeCell ref="N6:O6"/>
    <mergeCell ref="K5:M5"/>
    <mergeCell ref="X5:X7"/>
    <mergeCell ref="Y5:Y7"/>
    <mergeCell ref="H5:H7"/>
    <mergeCell ref="I5:J5"/>
    <mergeCell ref="J6:J7"/>
    <mergeCell ref="M6:M7"/>
    <mergeCell ref="T6:T7"/>
    <mergeCell ref="U6:U7"/>
    <mergeCell ref="C5:C7"/>
    <mergeCell ref="B5:B7"/>
    <mergeCell ref="N5:U5"/>
    <mergeCell ref="K6:L6"/>
    <mergeCell ref="G5:G7"/>
  </mergeCells>
  <pageMargins left="0.7" right="0.7" top="0.75" bottom="0.75" header="0.3" footer="0.3"/>
  <pageSetup paperSize="9" scale="2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ДЕВУШКИ</vt:lpstr>
      <vt:lpstr>ЮНОШИ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2025-04-30T12:52:24Z</cp:lastPrinted>
  <dcterms:created xsi:type="dcterms:W3CDTF">2024-12-05T07:12:08Z</dcterms:created>
  <dcterms:modified xsi:type="dcterms:W3CDTF">2025-04-30T14:52:01Z</dcterms:modified>
</cp:coreProperties>
</file>